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ssussa233-my.sharepoint.com/personal/dorota_dereg_passus_com_pl/Documents/Pulpit/"/>
    </mc:Choice>
  </mc:AlternateContent>
  <xr:revisionPtr revIDLastSave="0" documentId="8_{CA963B08-4B6A-442C-ABF8-5BA8CF166510}" xr6:coauthVersionLast="47" xr6:coauthVersionMax="47" xr10:uidLastSave="{00000000-0000-0000-0000-000000000000}"/>
  <bookViews>
    <workbookView xWindow="57480" yWindow="-120" windowWidth="29040" windowHeight="15840" xr2:uid="{EFF425DD-E3DB-4B45-913C-94F23AC240A2}"/>
  </bookViews>
  <sheets>
    <sheet name="dane konso" sheetId="3" r:id="rId1"/>
    <sheet name="konso+łaczne (2)" sheetId="2" state="hidden" r:id="rId2"/>
    <sheet name="konso+łaczne" sheetId="1" state="hidden" r:id="rId3"/>
  </sheets>
  <externalReferences>
    <externalReference r:id="rId4"/>
    <externalReference r:id="rId5"/>
  </externalReferences>
  <definedNames>
    <definedName name="_Hlk105059540" localSheetId="0">'dane konso'!$A$4</definedName>
    <definedName name="_Hlk105059540" localSheetId="2">'konso+łaczne'!$A$6</definedName>
    <definedName name="_Hlk105059540" localSheetId="1">'konso+łaczne (2)'!$A$4</definedName>
    <definedName name="_Hlk132101974" localSheetId="0">'dane konso'!$A$9</definedName>
    <definedName name="_Hlk132101974" localSheetId="2">'konso+łaczne'!$A$11</definedName>
    <definedName name="_Hlk132101974" localSheetId="1">'konso+łaczne (2)'!$A$9</definedName>
    <definedName name="_Hlk50118704" localSheetId="0">'dane konso'!$A$3</definedName>
    <definedName name="_Hlk50118704" localSheetId="2">'konso+łaczne'!$A$5</definedName>
    <definedName name="_Hlk50118704" localSheetId="1">'konso+łaczne (2)'!$A$3</definedName>
    <definedName name="_Hlk66733616" localSheetId="0">'dane konso'!$A$21</definedName>
    <definedName name="_Hlk66733616" localSheetId="2">'konso+łaczne'!$A$23</definedName>
    <definedName name="_Hlk66733616" localSheetId="1">'konso+łaczne (2)'!$A$21</definedName>
    <definedName name="_Hlk66733689" localSheetId="0">'dane konso'!#REF!</definedName>
    <definedName name="_Hlk66733689" localSheetId="2">'konso+łaczne'!#REF!</definedName>
    <definedName name="_Hlk66733689" localSheetId="1">'konso+łaczne (2)'!#REF!</definedName>
    <definedName name="_Hlk66734111" localSheetId="0">'dane konso'!#REF!</definedName>
    <definedName name="_Hlk66734111" localSheetId="2">'konso+łaczne'!$A$1</definedName>
    <definedName name="_Hlk66734111" localSheetId="1">'konso+łaczne (2)'!#REF!</definedName>
    <definedName name="_Hlk89102404" localSheetId="0">'dane konso'!$A$5</definedName>
    <definedName name="_Hlk89102404" localSheetId="2">'konso+łaczne'!$A$7</definedName>
    <definedName name="_Hlk89102404" localSheetId="1">'konso+łaczne (2)'!$A$5</definedName>
    <definedName name="OLE_LINK14" localSheetId="0">'dane konso'!#REF!</definedName>
    <definedName name="OLE_LINK14" localSheetId="2">'konso+łaczne'!$B$1</definedName>
    <definedName name="OLE_LINK14" localSheetId="1">'konso+łaczne (2)'!#REF!</definedName>
    <definedName name="OLE_LINK342" localSheetId="0">'dane konso'!$A$8</definedName>
    <definedName name="OLE_LINK342" localSheetId="2">'konso+łaczne'!$A$10</definedName>
    <definedName name="OLE_LINK342" localSheetId="1">'konso+łaczne (2)'!$A$8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  <c r="C5" i="2"/>
  <c r="C4" i="2"/>
  <c r="C3" i="2"/>
  <c r="E15" i="2"/>
  <c r="F15" i="2"/>
  <c r="G15" i="2"/>
  <c r="H15" i="2"/>
  <c r="I15" i="2"/>
  <c r="J15" i="2"/>
  <c r="K15" i="2"/>
  <c r="L15" i="2"/>
  <c r="M15" i="2"/>
  <c r="E16" i="2"/>
  <c r="F16" i="2"/>
  <c r="G16" i="2"/>
  <c r="H16" i="2"/>
  <c r="I16" i="2"/>
  <c r="J16" i="2"/>
  <c r="K16" i="2"/>
  <c r="L16" i="2"/>
  <c r="M16" i="2"/>
  <c r="E17" i="2"/>
  <c r="F17" i="2"/>
  <c r="G17" i="2"/>
  <c r="H17" i="2"/>
  <c r="I17" i="2"/>
  <c r="J17" i="2"/>
  <c r="K17" i="2"/>
  <c r="L17" i="2"/>
  <c r="M17" i="2"/>
  <c r="E18" i="2"/>
  <c r="F18" i="2"/>
  <c r="G18" i="2"/>
  <c r="H18" i="2"/>
  <c r="I18" i="2"/>
  <c r="J18" i="2"/>
  <c r="K18" i="2"/>
  <c r="L18" i="2"/>
  <c r="M18" i="2"/>
  <c r="E19" i="2"/>
  <c r="F19" i="2"/>
  <c r="G19" i="2"/>
  <c r="H19" i="2"/>
  <c r="I19" i="2"/>
  <c r="J19" i="2"/>
  <c r="K19" i="2"/>
  <c r="L19" i="2"/>
  <c r="M19" i="2"/>
  <c r="E20" i="2"/>
  <c r="F20" i="2"/>
  <c r="G20" i="2"/>
  <c r="H20" i="2"/>
  <c r="I20" i="2"/>
  <c r="J20" i="2"/>
  <c r="K20" i="2"/>
  <c r="L20" i="2"/>
  <c r="M20" i="2"/>
  <c r="E21" i="2"/>
  <c r="F21" i="2"/>
  <c r="G21" i="2"/>
  <c r="H21" i="2"/>
  <c r="I21" i="2"/>
  <c r="J21" i="2"/>
  <c r="K21" i="2"/>
  <c r="L21" i="2"/>
  <c r="M21" i="2"/>
  <c r="E22" i="2"/>
  <c r="F22" i="2"/>
  <c r="G22" i="2"/>
  <c r="H22" i="2"/>
  <c r="I22" i="2"/>
  <c r="J22" i="2"/>
  <c r="K22" i="2"/>
  <c r="L22" i="2"/>
  <c r="M22" i="2"/>
  <c r="E23" i="2"/>
  <c r="F23" i="2"/>
  <c r="G23" i="2"/>
  <c r="H23" i="2"/>
  <c r="I23" i="2"/>
  <c r="J23" i="2"/>
  <c r="K23" i="2"/>
  <c r="L23" i="2"/>
  <c r="M23" i="2"/>
  <c r="F24" i="2"/>
  <c r="H24" i="2"/>
  <c r="J24" i="2"/>
  <c r="L24" i="2"/>
  <c r="E25" i="2"/>
  <c r="F25" i="2"/>
  <c r="G25" i="2"/>
  <c r="H25" i="2"/>
  <c r="I25" i="2"/>
  <c r="J25" i="2"/>
  <c r="K25" i="2"/>
  <c r="L25" i="2"/>
  <c r="M25" i="2"/>
  <c r="E26" i="2"/>
  <c r="F26" i="2"/>
  <c r="G26" i="2"/>
  <c r="H26" i="2"/>
  <c r="I26" i="2"/>
  <c r="J26" i="2"/>
  <c r="K26" i="2"/>
  <c r="L26" i="2"/>
  <c r="M26" i="2"/>
  <c r="M3" i="2"/>
  <c r="M4" i="2"/>
  <c r="M5" i="2"/>
  <c r="M6" i="2"/>
  <c r="M7" i="2"/>
  <c r="M8" i="2"/>
  <c r="M9" i="2"/>
  <c r="M10" i="2"/>
  <c r="M11" i="2"/>
  <c r="M12" i="2"/>
  <c r="M13" i="2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E10" i="2"/>
  <c r="F10" i="2"/>
  <c r="G10" i="2"/>
  <c r="H10" i="2"/>
  <c r="I10" i="2"/>
  <c r="J10" i="2"/>
  <c r="K10" i="2"/>
  <c r="L10" i="2"/>
  <c r="E11" i="2"/>
  <c r="F11" i="2"/>
  <c r="G11" i="2"/>
  <c r="H11" i="2"/>
  <c r="I11" i="2"/>
  <c r="J11" i="2"/>
  <c r="K11" i="2"/>
  <c r="L11" i="2"/>
  <c r="E12" i="2"/>
  <c r="F12" i="2"/>
  <c r="G12" i="2"/>
  <c r="H12" i="2"/>
  <c r="I12" i="2"/>
  <c r="J12" i="2"/>
  <c r="K12" i="2"/>
  <c r="L12" i="2"/>
  <c r="E13" i="2"/>
  <c r="F13" i="2"/>
  <c r="G13" i="2"/>
  <c r="H13" i="2"/>
  <c r="I13" i="2"/>
  <c r="J13" i="2"/>
  <c r="K13" i="2"/>
  <c r="L13" i="2"/>
  <c r="D26" i="2"/>
  <c r="B26" i="2"/>
  <c r="D25" i="2"/>
  <c r="B25" i="2"/>
  <c r="D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48" i="1"/>
  <c r="D47" i="1"/>
  <c r="E41" i="1"/>
  <c r="D37" i="1"/>
  <c r="E33" i="1"/>
  <c r="C33" i="1"/>
  <c r="E31" i="1"/>
  <c r="C26" i="1"/>
  <c r="C51" i="1"/>
  <c r="C50" i="1"/>
  <c r="B49" i="1"/>
  <c r="B48" i="1"/>
  <c r="C47" i="1"/>
  <c r="C46" i="1"/>
  <c r="C45" i="1"/>
  <c r="B45" i="1"/>
  <c r="C44" i="1"/>
  <c r="B44" i="1"/>
  <c r="C43" i="1"/>
  <c r="B43" i="1"/>
  <c r="C42" i="1"/>
  <c r="B42" i="1"/>
  <c r="C41" i="1"/>
  <c r="C39" i="1"/>
  <c r="C38" i="1"/>
  <c r="C37" i="1"/>
  <c r="C36" i="1"/>
  <c r="C35" i="1"/>
  <c r="C34" i="1"/>
  <c r="C32" i="1"/>
  <c r="B32" i="1"/>
  <c r="C31" i="1"/>
  <c r="C30" i="1"/>
  <c r="B37" i="1" l="1"/>
  <c r="B31" i="1" l="1"/>
  <c r="B33" i="1"/>
  <c r="B30" i="1"/>
  <c r="B46" i="1" l="1"/>
  <c r="B34" i="1"/>
  <c r="B35" i="1" l="1"/>
  <c r="B50" i="1" l="1"/>
  <c r="B47" i="1" l="1"/>
  <c r="B51" i="1"/>
  <c r="B38" i="1" l="1"/>
  <c r="B39" i="1" l="1"/>
  <c r="B41" i="1"/>
  <c r="B36" i="1"/>
  <c r="C12" i="1" l="1"/>
  <c r="E12" i="1" s="1"/>
  <c r="C28" i="1"/>
  <c r="E28" i="1" s="1"/>
  <c r="C27" i="1"/>
  <c r="E27" i="1" s="1"/>
  <c r="C25" i="1"/>
  <c r="E25" i="1" s="1"/>
  <c r="C24" i="1"/>
  <c r="E24" i="1" s="1"/>
  <c r="C23" i="1"/>
  <c r="E23" i="1" s="1"/>
  <c r="C22" i="1"/>
  <c r="E22" i="1" s="1"/>
  <c r="C21" i="1"/>
  <c r="C20" i="1"/>
  <c r="E20" i="1" s="1"/>
  <c r="C19" i="1"/>
  <c r="E19" i="1" s="1"/>
  <c r="C18" i="1"/>
  <c r="E18" i="1" s="1"/>
  <c r="C17" i="1"/>
  <c r="E17" i="1" s="1"/>
  <c r="E51" i="1"/>
  <c r="D51" i="1"/>
  <c r="E50" i="1"/>
  <c r="D50" i="1"/>
  <c r="E48" i="1"/>
  <c r="D48" i="1"/>
  <c r="E47" i="1"/>
  <c r="E42" i="1"/>
  <c r="D42" i="1"/>
  <c r="E46" i="1"/>
  <c r="D46" i="1"/>
  <c r="E45" i="1"/>
  <c r="D45" i="1"/>
  <c r="E44" i="1"/>
  <c r="D44" i="1"/>
  <c r="E43" i="1"/>
  <c r="D43" i="1"/>
  <c r="D41" i="1"/>
  <c r="E39" i="1"/>
  <c r="D39" i="1"/>
  <c r="E38" i="1"/>
  <c r="D38" i="1"/>
  <c r="E37" i="1"/>
  <c r="E36" i="1"/>
  <c r="D36" i="1"/>
  <c r="E35" i="1"/>
  <c r="D35" i="1"/>
  <c r="E34" i="1"/>
  <c r="D34" i="1"/>
  <c r="D33" i="1"/>
  <c r="E32" i="1"/>
  <c r="D32" i="1"/>
  <c r="D31" i="1"/>
  <c r="E30" i="1"/>
  <c r="D30" i="1"/>
  <c r="E21" i="1"/>
  <c r="D26" i="1"/>
  <c r="C15" i="1"/>
  <c r="E15" i="1" s="1"/>
  <c r="C14" i="1"/>
  <c r="E14" i="1" s="1"/>
  <c r="C13" i="1"/>
  <c r="E13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B28" i="1"/>
  <c r="D28" i="1" s="1"/>
  <c r="B27" i="1"/>
  <c r="D27" i="1" s="1"/>
  <c r="B25" i="1"/>
  <c r="D25" i="1" s="1"/>
  <c r="B24" i="1"/>
  <c r="D24" i="1" s="1"/>
  <c r="B23" i="1"/>
  <c r="D23" i="1" s="1"/>
  <c r="B22" i="1"/>
  <c r="D22" i="1" s="1"/>
  <c r="B21" i="1"/>
  <c r="D21" i="1" s="1"/>
  <c r="B20" i="1"/>
  <c r="D20" i="1" s="1"/>
  <c r="B18" i="1"/>
  <c r="D18" i="1" s="1"/>
  <c r="B19" i="1"/>
  <c r="D19" i="1" s="1"/>
  <c r="B17" i="1"/>
  <c r="D17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E26" i="1" l="1"/>
  <c r="C49" i="1"/>
</calcChain>
</file>

<file path=xl/sharedStrings.xml><?xml version="1.0" encoding="utf-8"?>
<sst xmlns="http://schemas.openxmlformats.org/spreadsheetml/2006/main" count="142" uniqueCount="61">
  <si>
    <t xml:space="preserve">WYBRANE DANE FINANSOWE.( w tys .z ł)  </t>
  </si>
  <si>
    <t>Q3'2023</t>
  </si>
  <si>
    <t>Q2'2023</t>
  </si>
  <si>
    <t>q2'2023</t>
  </si>
  <si>
    <t>Q1'2023</t>
  </si>
  <si>
    <t>FY2022</t>
  </si>
  <si>
    <t>Q3'2022</t>
  </si>
  <si>
    <t>q2'2022</t>
  </si>
  <si>
    <t>Q1'2022</t>
  </si>
  <si>
    <t>FY2021</t>
  </si>
  <si>
    <t>Q3'2021</t>
  </si>
  <si>
    <t>q2'2021</t>
  </si>
  <si>
    <t>Q1'2021</t>
  </si>
  <si>
    <t xml:space="preserve">Dane prezentowane za okres </t>
  </si>
  <si>
    <t>Przychody netto ze sprzedaży</t>
  </si>
  <si>
    <t>Zysk (strata) ze sprzedaży</t>
  </si>
  <si>
    <t>Amortyzacja</t>
  </si>
  <si>
    <t>Zysk (strata) z działalności operacyjnej</t>
  </si>
  <si>
    <t>Zysk (strata) brutto</t>
  </si>
  <si>
    <t>Zysk (strata) netto</t>
  </si>
  <si>
    <t>Zysk (strata) netto jedn. dominującej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</si>
  <si>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</si>
  <si>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</si>
  <si>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</si>
  <si>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 ich ekwiwalentów</t>
  </si>
  <si>
    <t xml:space="preserve">Pozycje bilansowe prezentowane  na koniec okresu </t>
  </si>
  <si>
    <t>Aktywa razem</t>
  </si>
  <si>
    <t>Należności długoterminowe</t>
  </si>
  <si>
    <t>Należności krótkoterminowe</t>
  </si>
  <si>
    <t>Środki pieniężne i inne aktywa pieniężne</t>
  </si>
  <si>
    <t>Zobowiązania długoterminowe</t>
  </si>
  <si>
    <t>Zobowiązania krótkoterminowe</t>
  </si>
  <si>
    <t>Kapitał własny</t>
  </si>
  <si>
    <t>Kapitał własny przypadający akcjonariuszom jednostki dominującej</t>
  </si>
  <si>
    <t>Kapitał zakładowy</t>
  </si>
  <si>
    <t>Liczba akcji (w szt.)</t>
  </si>
  <si>
    <t>Zysk (strata) na jedną akcję zwykłą (w zł/EUR)</t>
  </si>
  <si>
    <t>Rozwodniony zysk (strata) na jedną akcję zwykłą (w zł/EUR)</t>
  </si>
  <si>
    <t>WYBRANE DANE FINANSOWE</t>
  </si>
  <si>
    <t>Od 01.01.2023</t>
  </si>
  <si>
    <t>Od 01.01.2022</t>
  </si>
  <si>
    <t>do 31.03.2023</t>
  </si>
  <si>
    <t>do 31.03.2022</t>
  </si>
  <si>
    <t>tys. zł</t>
  </si>
  <si>
    <t>tys. EUR.</t>
  </si>
  <si>
    <t>Dane dotyczące skróconego skonsolidowanego sprawozdania finansowego</t>
  </si>
  <si>
    <t>na dzień bilan</t>
  </si>
  <si>
    <t>aver</t>
  </si>
  <si>
    <t>Pozycje bilansowe prezentowane odpowiednio na dzień 31.03.2023 i 31.12.2022</t>
  </si>
  <si>
    <t>Dane dotyczące skróconego jednostkowego sprawozdania finansowego</t>
  </si>
  <si>
    <t>Dla celów przeliczenia prezentowanych danych na euro zastosowano następujące kursy:</t>
  </si>
  <si>
    <t>1.Dla pozycji sprawozdania z całkowitych dochodów oraz sprawozdania z przepływów pieniężnych:</t>
  </si>
  <si>
    <t>•4,7000– kurs wyliczony jako średnia z kursów NBP obowiązujących na ostatni dzień każdego miesiąca w okresie od 1 stycznia do 31 marca 2023</t>
  </si>
  <si>
    <t>•4,6472– kurs wyliczony jako średnia z kursów NBP obowiązujących na ostatni dzień każdego miesiąca w okresie od 1 stycznia do 31 marca 2022</t>
  </si>
  <si>
    <t>2.Dla pozycji sprawozdania z sytuacji finansowej:</t>
  </si>
  <si>
    <t>•4,6755 – kurs NBP z dnia 31 marca 2023 roku,</t>
  </si>
  <si>
    <t>•4,6899 – kurs NBP z dnia 31 grudnia 2022 roku,</t>
  </si>
  <si>
    <t>FY2023</t>
  </si>
  <si>
    <t>Q1'2024</t>
  </si>
  <si>
    <t>Q2'2022</t>
  </si>
  <si>
    <t>Q2'2024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</si>
</sst>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0F243E"/>
      <name val="Times New Roman"/>
      <family val="1"/>
      <charset val="238"/>
    </font>
    <font>
      <sz val="11"/>
      <name val="Arial"/>
      <family val="2"/>
      <charset val="238"/>
    </font>
    <font>
      <b/>
      <sz val="8"/>
      <color rgb="FFFFFFFF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1E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rgb="FFE6E8EC"/>
      </left>
      <right style="medium">
        <color rgb="FFE6E8EC"/>
      </right>
      <top style="medium">
        <color rgb="FFE6E8EC"/>
      </top>
      <bottom style="medium">
        <color rgb="FFE6E8EC"/>
      </bottom>
      <diagonal/>
    </border>
    <border>
      <left style="medium">
        <color rgb="FFE6E8EC"/>
      </left>
      <right/>
      <top style="medium">
        <color rgb="FFE6E8EC"/>
      </top>
      <bottom/>
      <diagonal/>
    </border>
    <border>
      <left/>
      <right/>
      <top style="medium">
        <color rgb="FFE6E8EC"/>
      </top>
      <bottom/>
      <diagonal/>
    </border>
    <border>
      <left/>
      <right style="medium">
        <color rgb="FFE6E8EC"/>
      </right>
      <top style="medium">
        <color rgb="FFE6E8EC"/>
      </top>
      <bottom/>
      <diagonal/>
    </border>
    <border>
      <left style="medium">
        <color rgb="FFE6E8EC"/>
      </left>
      <right/>
      <top/>
      <bottom/>
      <diagonal/>
    </border>
    <border>
      <left/>
      <right style="medium">
        <color rgb="FFE6E8EC"/>
      </right>
      <top/>
      <bottom/>
      <diagonal/>
    </border>
    <border>
      <left style="medium">
        <color rgb="FFE6E8EC"/>
      </left>
      <right/>
      <top style="medium">
        <color rgb="FFE6E8EC"/>
      </top>
      <bottom style="medium">
        <color rgb="FFE6E8EC"/>
      </bottom>
      <diagonal/>
    </border>
    <border>
      <left/>
      <right style="medium">
        <color rgb="FFE6E8EC"/>
      </right>
      <top style="medium">
        <color rgb="FFE6E8EC"/>
      </top>
      <bottom style="medium">
        <color rgb="FFE6E8EC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/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E6E8EC"/>
      </top>
      <bottom style="medium">
        <color rgb="FF404040"/>
      </bottom>
      <diagonal/>
    </border>
    <border>
      <left/>
      <right/>
      <top style="medium">
        <color rgb="FFE6E8EC"/>
      </top>
      <bottom style="medium">
        <color rgb="FF404040"/>
      </bottom>
      <diagonal/>
    </border>
    <border>
      <left/>
      <right style="medium">
        <color rgb="FF404040"/>
      </right>
      <top style="medium">
        <color rgb="FFE6E8EC"/>
      </top>
      <bottom style="medium">
        <color rgb="FF404040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E6E8EC"/>
      </top>
      <bottom/>
      <diagonal/>
    </border>
    <border>
      <left/>
      <right style="medium">
        <color rgb="FF404040"/>
      </right>
      <top style="medium">
        <color rgb="FFE6E8EC"/>
      </top>
      <bottom/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404040"/>
      </bottom>
      <diagonal/>
    </border>
    <border>
      <left style="medium">
        <color rgb="FFE6E8EC"/>
      </left>
      <right style="medium">
        <color rgb="FFE6E8EC"/>
      </right>
      <top/>
      <bottom style="medium">
        <color rgb="FFE6E8E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3" fontId="1" fillId="3" borderId="1" xfId="0" applyNumberFormat="1" applyFont="1" applyFill="1" applyBorder="1" applyAlignment="1">
      <alignment horizontal="right" vertical="center" inden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 indent="1"/>
    </xf>
    <xf numFmtId="0" fontId="1" fillId="4" borderId="7" xfId="0" applyFont="1" applyFill="1" applyBorder="1" applyAlignment="1">
      <alignment horizontal="right" vertical="center" wrapText="1" indent="1"/>
    </xf>
    <xf numFmtId="164" fontId="0" fillId="0" borderId="0" xfId="0" applyNumberFormat="1"/>
    <xf numFmtId="3" fontId="1" fillId="4" borderId="7" xfId="0" applyNumberFormat="1" applyFont="1" applyFill="1" applyBorder="1" applyAlignment="1">
      <alignment horizontal="right" vertical="center" wrapText="1" indent="1"/>
    </xf>
    <xf numFmtId="4" fontId="1" fillId="4" borderId="7" xfId="0" applyNumberFormat="1" applyFont="1" applyFill="1" applyBorder="1" applyAlignment="1">
      <alignment horizontal="right" vertical="center" wrapText="1" indent="1"/>
    </xf>
    <xf numFmtId="2" fontId="1" fillId="4" borderId="7" xfId="0" applyNumberFormat="1" applyFont="1" applyFill="1" applyBorder="1" applyAlignment="1">
      <alignment horizontal="right" vertical="center" wrapText="1" indent="1"/>
    </xf>
    <xf numFmtId="0" fontId="3" fillId="4" borderId="7" xfId="0" applyFont="1" applyFill="1" applyBorder="1" applyAlignment="1">
      <alignment horizontal="left" vertical="center" wrapText="1" indent="1"/>
    </xf>
    <xf numFmtId="164" fontId="0" fillId="4" borderId="0" xfId="0" applyNumberFormat="1" applyFill="1"/>
    <xf numFmtId="3" fontId="1" fillId="6" borderId="7" xfId="0" applyNumberFormat="1" applyFont="1" applyFill="1" applyBorder="1" applyAlignment="1">
      <alignment horizontal="right" vertical="center" wrapText="1" indent="1"/>
    </xf>
    <xf numFmtId="0" fontId="0" fillId="6" borderId="0" xfId="0" applyFill="1"/>
    <xf numFmtId="0" fontId="1" fillId="6" borderId="8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3" fontId="6" fillId="4" borderId="7" xfId="0" applyNumberFormat="1" applyFont="1" applyFill="1" applyBorder="1" applyAlignment="1">
      <alignment horizontal="right" vertical="center" wrapText="1" indent="1"/>
    </xf>
    <xf numFmtId="0" fontId="0" fillId="7" borderId="0" xfId="0" applyFill="1"/>
    <xf numFmtId="14" fontId="0" fillId="7" borderId="0" xfId="0" applyNumberFormat="1" applyFill="1"/>
    <xf numFmtId="0" fontId="5" fillId="7" borderId="2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 indent="1"/>
    </xf>
    <xf numFmtId="3" fontId="1" fillId="3" borderId="25" xfId="0" applyNumberFormat="1" applyFont="1" applyFill="1" applyBorder="1" applyAlignment="1">
      <alignment horizontal="right" vertical="center" indent="1"/>
    </xf>
    <xf numFmtId="3" fontId="3" fillId="4" borderId="7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3" fontId="1" fillId="3" borderId="25" xfId="0" applyNumberFormat="1" applyFont="1" applyFill="1" applyBorder="1" applyAlignment="1">
      <alignment horizontal="right" vertical="center" wrapText="1" indent="1"/>
    </xf>
    <xf numFmtId="3" fontId="1" fillId="3" borderId="1" xfId="0" applyNumberFormat="1" applyFont="1" applyFill="1" applyBorder="1" applyAlignment="1">
      <alignment horizontal="right" vertical="center" wrapText="1" indent="1"/>
    </xf>
    <xf numFmtId="2" fontId="3" fillId="4" borderId="7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right"/>
    </xf>
    <xf numFmtId="4" fontId="3" fillId="4" borderId="7" xfId="0" applyNumberFormat="1" applyFont="1" applyFill="1" applyBorder="1" applyAlignment="1">
      <alignment horizontal="right" vertical="center" wrapText="1" indent="1"/>
    </xf>
    <xf numFmtId="0" fontId="5" fillId="7" borderId="20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AE895180-F3A1-46A7-B058-F66ED79CCE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ssussa233.sharepoint.com/sites/BackOffice/Shared%20Documents/1.%20PASSUS/2.%20Ksi&#281;gowo&#347;&#263;%20-%20Finanse/-Bilans%20i%20RZIS/2023%20Q1/SKR&#211;CONE%20&#346;R&#211;DROCZNE%20SKONSOLIDOWANE%20SPRAWOZDANIE%20FINANSOWE%20Q1_2023.xlsx" TargetMode="External"/><Relationship Id="rId1" Type="http://schemas.openxmlformats.org/officeDocument/2006/relationships/externalLinkPath" Target="https://passussa233.sharepoint.com/sites/BackOffice/Shared%20Documents/1.%20PASSUS/2.%20Ksi&#281;gowo&#347;&#263;%20-%20Finanse/-Bilans%20i%20RZIS/2023%20Q1/SKR&#211;CONE%20&#346;R&#211;DROCZNE%20SKONSOLIDOWANE%20SPRAWOZDANIE%20FINANSOWE%20Q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ssussa233.sharepoint.com/sites/BackOffice/Shared%20Documents/1.%20PASSUS/2.%20Ksi&#281;gowo&#347;&#263;%20-%20Finanse/-Bilans%20i%20RZIS/2023%20Q1/SKR&#211;CONE%20&#346;R&#211;DROCZNE%20&#321;&#260;CZNE%20SPRAWOZDANIE%20FINANSOWE%20Q1_2023.xlsx" TargetMode="External"/><Relationship Id="rId1" Type="http://schemas.openxmlformats.org/officeDocument/2006/relationships/externalLinkPath" Target="https://passussa233.sharepoint.com/sites/BackOffice/Shared%20Documents/1.%20PASSUS/2.%20Ksi&#281;gowo&#347;&#263;%20-%20Finanse/-Bilans%20i%20RZIS/2023%20Q1/SKR&#211;CONE%20&#346;R&#211;DROCZNE%20&#321;&#260;CZNE%20SPRAWOZDANIE%20FINANSOWE%20Q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so Bilans i RZIS Q1_2022"/>
      <sheetName val="Konso CF Q1_2022 "/>
      <sheetName val="Sycope S.A."/>
      <sheetName val="Wisenet"/>
      <sheetName val="Chaos S.A."/>
      <sheetName val="Passus.S.A."/>
      <sheetName val="Oddział"/>
      <sheetName val="IC"/>
      <sheetName val="Konsolidacja"/>
      <sheetName val="zmian bilan do CF"/>
      <sheetName val="CF"/>
      <sheetName val="Wybrane dane  _x0009_ w tys. zł_x0009_ w ty"/>
      <sheetName val="ŚSSSF1"/>
      <sheetName val="ŚSSSF2"/>
      <sheetName val="ŚSSzW"/>
      <sheetName val="ŚSSSZwK"/>
      <sheetName val="ŚSCF"/>
      <sheetName val="6. Przychody ze sprzedaży"/>
      <sheetName val="7. WNIP"/>
      <sheetName val="8. ST"/>
      <sheetName val="9. Leasing"/>
      <sheetName val="10. Aktywa i zobowiązania fin"/>
      <sheetName val="11 pod odrocz"/>
      <sheetName val="12 Kapitał wł"/>
      <sheetName val="13. Zob z tyt umów"/>
      <sheetName val="14. pod doch"/>
      <sheetName val="15.Zysk na akcję"/>
      <sheetName val="16. Trans IC"/>
      <sheetName val="16a. wynagrodzenia"/>
      <sheetName val="17. umowy Gwarancji"/>
      <sheetName val="18. Zdarzenia po dniu bil"/>
      <sheetName val="19. Inne zmiany"/>
      <sheetName val="20. Pozostałe inf"/>
      <sheetName val="21. zatwierdz do publikacj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9">
          <cell r="B29">
            <v>19238</v>
          </cell>
          <cell r="C29">
            <v>19801</v>
          </cell>
        </row>
        <row r="30">
          <cell r="B30">
            <v>205</v>
          </cell>
          <cell r="C30">
            <v>205</v>
          </cell>
        </row>
        <row r="31">
          <cell r="B31">
            <v>749</v>
          </cell>
          <cell r="C31">
            <v>849</v>
          </cell>
        </row>
        <row r="32">
          <cell r="B32">
            <v>27034</v>
          </cell>
          <cell r="C32">
            <v>52434</v>
          </cell>
        </row>
        <row r="33">
          <cell r="B33">
            <v>47021</v>
          </cell>
          <cell r="C33">
            <v>73084</v>
          </cell>
        </row>
        <row r="34">
          <cell r="B34">
            <v>248</v>
          </cell>
          <cell r="C34">
            <v>318</v>
          </cell>
        </row>
        <row r="35">
          <cell r="B35">
            <v>9958</v>
          </cell>
          <cell r="C35">
            <v>11263</v>
          </cell>
        </row>
        <row r="36">
          <cell r="B36">
            <v>7947</v>
          </cell>
          <cell r="C36">
            <v>32001</v>
          </cell>
        </row>
        <row r="44">
          <cell r="B44">
            <v>13472</v>
          </cell>
          <cell r="C44">
            <v>10125</v>
          </cell>
        </row>
        <row r="45">
          <cell r="B45">
            <v>-780</v>
          </cell>
          <cell r="C45">
            <v>-736</v>
          </cell>
        </row>
        <row r="46">
          <cell r="B46">
            <v>1227</v>
          </cell>
          <cell r="C46">
            <v>518</v>
          </cell>
        </row>
        <row r="47">
          <cell r="B47">
            <v>-562</v>
          </cell>
          <cell r="C47">
            <v>-494</v>
          </cell>
        </row>
        <row r="48">
          <cell r="B48">
            <v>-646</v>
          </cell>
          <cell r="C48">
            <v>-371</v>
          </cell>
        </row>
        <row r="49">
          <cell r="B49">
            <v>-563</v>
          </cell>
          <cell r="C49">
            <v>54</v>
          </cell>
        </row>
        <row r="50">
          <cell r="B50">
            <v>-831</v>
          </cell>
          <cell r="C50">
            <v>-71</v>
          </cell>
        </row>
        <row r="56">
          <cell r="B56">
            <v>-22386</v>
          </cell>
          <cell r="C56">
            <v>-3854</v>
          </cell>
        </row>
        <row r="57">
          <cell r="B57">
            <v>-2286</v>
          </cell>
          <cell r="C57">
            <v>-799</v>
          </cell>
        </row>
        <row r="58">
          <cell r="B58">
            <v>618</v>
          </cell>
          <cell r="C58">
            <v>481</v>
          </cell>
        </row>
        <row r="59">
          <cell r="B59">
            <v>-24054</v>
          </cell>
          <cell r="C59">
            <v>-4172</v>
          </cell>
        </row>
      </sheetData>
      <sheetData sheetId="12" refreshError="1"/>
      <sheetData sheetId="13" refreshError="1">
        <row r="11">
          <cell r="C11">
            <v>17498</v>
          </cell>
          <cell r="D11">
            <v>18329</v>
          </cell>
        </row>
      </sheetData>
      <sheetData sheetId="14" refreshError="1">
        <row r="36">
          <cell r="C36">
            <v>-0.40482279868469129</v>
          </cell>
          <cell r="D36">
            <v>2.1059554256485202</v>
          </cell>
        </row>
        <row r="37">
          <cell r="C37">
            <v>-0.40482279868469129</v>
          </cell>
          <cell r="D37">
            <v>2.1059554256485202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F_3_Qh6oXEeWE79xxR1npUGYhZAPeLNApcIAEWJhvcNUw_WaHhNUTbzMbk2Fhc9d" itemId="013L4EMMK74BNZ46JXAZCI6573EE2TXKWU">
      <xxl21:absoluteUrl r:id="rId2"/>
    </xxl21:alternateUrls>
    <sheetNames>
      <sheetName val="SF_Q1_2022"/>
      <sheetName val="CF_Q1_2022"/>
      <sheetName val="Passus.S.A."/>
      <sheetName val="Oddział"/>
      <sheetName val="SF Łączne"/>
      <sheetName val="zmian bilan do CF"/>
      <sheetName val="CF"/>
      <sheetName val="Wybrane dane  _x0009_ w tys. zł_x0009_ w ty"/>
      <sheetName val="ŚSSSF1"/>
      <sheetName val="ŚSSSF2"/>
      <sheetName val="ŚSSzW"/>
      <sheetName val="ŚSSSZwK"/>
      <sheetName val="ŚSCF"/>
      <sheetName val="ł 6. Przychody ze sprzedaży"/>
      <sheetName val="7. WNIP"/>
      <sheetName val="8. ST"/>
      <sheetName val="9. Leasing"/>
      <sheetName val="10. Aktywa i zobowiązania fin"/>
      <sheetName val="11 pod odrocz"/>
      <sheetName val="12 Kapitał wł"/>
      <sheetName val="13. Zob z tyt umów"/>
      <sheetName val="14. pod doch"/>
      <sheetName val="15.Zysk na akcję"/>
      <sheetName val="16. Trans IC"/>
      <sheetName val="16a. wynagrodzenia"/>
      <sheetName val="17. umowy Gwarancji"/>
      <sheetName val="18. Zdarzenia po dniu bil"/>
      <sheetName val="19. Inne zmiany"/>
      <sheetName val="20. Pozostałe inf"/>
      <sheetName val="21. zatwierdz do publikacj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9">
          <cell r="B29">
            <v>12251</v>
          </cell>
          <cell r="C29">
            <v>13801</v>
          </cell>
        </row>
        <row r="30">
          <cell r="B30">
            <v>205</v>
          </cell>
          <cell r="C30">
            <v>205</v>
          </cell>
        </row>
        <row r="31">
          <cell r="B31">
            <v>749</v>
          </cell>
          <cell r="C31">
            <v>849</v>
          </cell>
        </row>
        <row r="32">
          <cell r="B32">
            <v>24571</v>
          </cell>
          <cell r="C32">
            <v>48355</v>
          </cell>
        </row>
        <row r="33">
          <cell r="B33">
            <v>37571</v>
          </cell>
          <cell r="C33">
            <v>63005</v>
          </cell>
        </row>
        <row r="34">
          <cell r="B34">
            <v>248</v>
          </cell>
          <cell r="C34">
            <v>318</v>
          </cell>
        </row>
        <row r="35">
          <cell r="B35">
            <v>7352</v>
          </cell>
          <cell r="C35">
            <v>7737</v>
          </cell>
        </row>
        <row r="36">
          <cell r="B36">
            <v>1424</v>
          </cell>
          <cell r="C36">
            <v>25563</v>
          </cell>
        </row>
        <row r="42">
          <cell r="B42">
            <v>8619</v>
          </cell>
          <cell r="C42">
            <v>7577</v>
          </cell>
        </row>
        <row r="43">
          <cell r="B43">
            <v>-1910</v>
          </cell>
          <cell r="C43">
            <v>-1437</v>
          </cell>
        </row>
        <row r="44">
          <cell r="B44">
            <v>1226</v>
          </cell>
          <cell r="C44">
            <v>517</v>
          </cell>
        </row>
        <row r="45">
          <cell r="B45">
            <v>-1819</v>
          </cell>
          <cell r="C45">
            <v>-1193</v>
          </cell>
        </row>
        <row r="46">
          <cell r="B46">
            <v>-1865</v>
          </cell>
          <cell r="C46">
            <v>-1113</v>
          </cell>
        </row>
        <row r="47">
          <cell r="B47">
            <v>-1550</v>
          </cell>
          <cell r="C47">
            <v>-526</v>
          </cell>
        </row>
        <row r="54">
          <cell r="B54">
            <v>-22467</v>
          </cell>
          <cell r="C54">
            <v>-4759.5565000000015</v>
          </cell>
        </row>
        <row r="55">
          <cell r="B55">
            <v>-2290</v>
          </cell>
          <cell r="C55">
            <v>-797</v>
          </cell>
        </row>
        <row r="56">
          <cell r="B56">
            <v>618</v>
          </cell>
          <cell r="C56">
            <v>940</v>
          </cell>
        </row>
        <row r="57">
          <cell r="B57">
            <v>-24139</v>
          </cell>
          <cell r="C57">
            <v>-4616.5565000000015</v>
          </cell>
        </row>
      </sheetData>
      <sheetData sheetId="8" refreshError="1"/>
      <sheetData sheetId="9" refreshError="1"/>
      <sheetData sheetId="10" refreshError="1">
        <row r="33">
          <cell r="C33">
            <v>-0.75508464255267327</v>
          </cell>
          <cell r="D33">
            <v>1.33</v>
          </cell>
        </row>
        <row r="34">
          <cell r="C34">
            <v>-0.75508464255267327</v>
          </cell>
          <cell r="D34">
            <v>1.33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C20-C68C-42AF-BD3A-4896CC779C39}">
  <dimension ref="A1:K27"/>
  <sheetViews>
    <sheetView tabSelected="1" zoomScaleNormal="100" workbookViewId="0">
      <selection activeCell="P31" sqref="P31"/>
    </sheetView>
  </sheetViews>
  <sheetFormatPr defaultColWidth="8.85546875" defaultRowHeight="15" x14ac:dyDescent="0.25"/>
  <cols>
    <col min="1" max="1" width="71.85546875" customWidth="1"/>
    <col min="2" max="2" width="15.7109375" customWidth="1"/>
    <col min="3" max="3" width="13.7109375" customWidth="1"/>
    <col min="4" max="4" width="13" customWidth="1"/>
    <col min="5" max="5" width="16.28515625" bestFit="1" customWidth="1"/>
    <col min="6" max="6" width="17.5703125" customWidth="1"/>
    <col min="7" max="7" width="13.42578125" bestFit="1" customWidth="1"/>
    <col min="8" max="8" width="12.7109375" bestFit="1" customWidth="1"/>
    <col min="9" max="9" width="12.140625" customWidth="1"/>
    <col min="10" max="10" width="13.28515625" customWidth="1"/>
    <col min="11" max="11" width="12.85546875" customWidth="1"/>
  </cols>
  <sheetData>
    <row r="1" spans="1:11" s="22" customFormat="1" x14ac:dyDescent="0.25">
      <c r="A1" s="27" t="s">
        <v>0</v>
      </c>
      <c r="B1" s="27" t="s">
        <v>60</v>
      </c>
      <c r="C1" s="27" t="s">
        <v>58</v>
      </c>
      <c r="D1" s="27" t="s">
        <v>57</v>
      </c>
      <c r="E1" s="27" t="s">
        <v>1</v>
      </c>
      <c r="F1" s="27" t="s">
        <v>2</v>
      </c>
      <c r="G1" s="27" t="s">
        <v>4</v>
      </c>
      <c r="H1" s="27" t="s">
        <v>5</v>
      </c>
      <c r="I1" s="27" t="s">
        <v>6</v>
      </c>
      <c r="J1" s="27" t="s">
        <v>59</v>
      </c>
      <c r="K1" s="27" t="s">
        <v>8</v>
      </c>
    </row>
    <row r="2" spans="1:11" s="22" customFormat="1" ht="15.95" customHeight="1" x14ac:dyDescent="0.25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thickBot="1" x14ac:dyDescent="0.3">
      <c r="A3" s="29" t="s">
        <v>14</v>
      </c>
      <c r="B3" s="33">
        <v>23840</v>
      </c>
      <c r="C3" s="33">
        <v>8969</v>
      </c>
      <c r="D3" s="33">
        <v>89345</v>
      </c>
      <c r="E3" s="30">
        <v>38508</v>
      </c>
      <c r="F3" s="30">
        <v>26738</v>
      </c>
      <c r="G3" s="30">
        <v>13472</v>
      </c>
      <c r="H3" s="30">
        <v>76447</v>
      </c>
      <c r="I3" s="30">
        <v>37681</v>
      </c>
      <c r="J3" s="30">
        <v>25306</v>
      </c>
      <c r="K3" s="30">
        <v>10125</v>
      </c>
    </row>
    <row r="4" spans="1:11" ht="15.75" thickBot="1" x14ac:dyDescent="0.3">
      <c r="A4" s="2" t="s">
        <v>15</v>
      </c>
      <c r="B4" s="34">
        <v>-6073</v>
      </c>
      <c r="C4" s="34">
        <v>-3186</v>
      </c>
      <c r="D4" s="34">
        <v>4716</v>
      </c>
      <c r="E4" s="3">
        <v>-3666</v>
      </c>
      <c r="F4" s="3">
        <v>-1955</v>
      </c>
      <c r="G4" s="3">
        <v>-780</v>
      </c>
      <c r="H4" s="3">
        <v>4742</v>
      </c>
      <c r="I4" s="3">
        <v>204</v>
      </c>
      <c r="J4" s="3">
        <v>-72</v>
      </c>
      <c r="K4" s="3">
        <v>-736</v>
      </c>
    </row>
    <row r="5" spans="1:11" ht="15.75" thickBot="1" x14ac:dyDescent="0.3">
      <c r="A5" s="2" t="s">
        <v>16</v>
      </c>
      <c r="B5" s="34">
        <v>2858</v>
      </c>
      <c r="C5" s="34">
        <v>1419</v>
      </c>
      <c r="D5" s="34">
        <v>5344</v>
      </c>
      <c r="E5" s="3">
        <v>3911</v>
      </c>
      <c r="F5" s="3">
        <v>2514</v>
      </c>
      <c r="G5" s="3">
        <v>1227</v>
      </c>
      <c r="H5" s="3">
        <v>2910</v>
      </c>
      <c r="I5" s="3">
        <v>1953</v>
      </c>
      <c r="J5" s="3">
        <v>1183</v>
      </c>
      <c r="K5" s="3">
        <v>518</v>
      </c>
    </row>
    <row r="6" spans="1:11" ht="15.75" thickBot="1" x14ac:dyDescent="0.3">
      <c r="A6" s="2" t="s">
        <v>17</v>
      </c>
      <c r="B6" s="34">
        <v>-5927</v>
      </c>
      <c r="C6" s="34">
        <v>-3199</v>
      </c>
      <c r="D6" s="34">
        <v>4806</v>
      </c>
      <c r="E6" s="3">
        <v>-3511</v>
      </c>
      <c r="F6" s="3">
        <v>-1621</v>
      </c>
      <c r="G6" s="3">
        <v>-562</v>
      </c>
      <c r="H6" s="3">
        <v>5916</v>
      </c>
      <c r="I6" s="3">
        <v>476</v>
      </c>
      <c r="J6" s="3">
        <v>180</v>
      </c>
      <c r="K6" s="3">
        <v>-494</v>
      </c>
    </row>
    <row r="7" spans="1:11" ht="15.75" thickBot="1" x14ac:dyDescent="0.3">
      <c r="A7" s="2" t="s">
        <v>18</v>
      </c>
      <c r="B7" s="34">
        <v>-4393</v>
      </c>
      <c r="C7" s="34">
        <v>-3064</v>
      </c>
      <c r="D7" s="34">
        <v>3927</v>
      </c>
      <c r="E7" s="3">
        <v>-3612</v>
      </c>
      <c r="F7" s="3">
        <v>-2073</v>
      </c>
      <c r="G7" s="3">
        <v>-646</v>
      </c>
      <c r="H7" s="3">
        <v>5653</v>
      </c>
      <c r="I7" s="3">
        <v>645</v>
      </c>
      <c r="J7" s="3">
        <v>242</v>
      </c>
      <c r="K7" s="3">
        <v>-371</v>
      </c>
    </row>
    <row r="8" spans="1:11" ht="15.75" thickBot="1" x14ac:dyDescent="0.3">
      <c r="A8" s="2" t="s">
        <v>19</v>
      </c>
      <c r="B8" s="34">
        <v>-4000</v>
      </c>
      <c r="C8" s="34">
        <v>-2714</v>
      </c>
      <c r="D8" s="34">
        <v>2471</v>
      </c>
      <c r="E8" s="3">
        <v>-2778</v>
      </c>
      <c r="F8" s="3">
        <v>-1383</v>
      </c>
      <c r="G8" s="3">
        <v>-563</v>
      </c>
      <c r="H8" s="3">
        <v>4853</v>
      </c>
      <c r="I8" s="3">
        <v>681</v>
      </c>
      <c r="J8" s="3">
        <v>426</v>
      </c>
      <c r="K8" s="3">
        <v>54</v>
      </c>
    </row>
    <row r="9" spans="1:11" ht="15.75" thickBot="1" x14ac:dyDescent="0.3">
      <c r="A9" s="2" t="s">
        <v>20</v>
      </c>
      <c r="B9" s="34">
        <v>-3852</v>
      </c>
      <c r="C9" s="34">
        <v>-2580</v>
      </c>
      <c r="D9" s="34">
        <v>1622</v>
      </c>
      <c r="E9" s="3">
        <v>-3239</v>
      </c>
      <c r="F9" s="3">
        <v>-1712</v>
      </c>
      <c r="G9" s="3">
        <v>-831</v>
      </c>
      <c r="H9" s="3">
        <v>4323</v>
      </c>
      <c r="I9" s="3">
        <v>277</v>
      </c>
      <c r="J9" s="3">
        <v>194</v>
      </c>
      <c r="K9" s="3">
        <v>-71</v>
      </c>
    </row>
    <row r="10" spans="1:11" ht="15.75" thickBot="1" x14ac:dyDescent="0.3">
      <c r="A10" s="2" t="s">
        <v>21</v>
      </c>
      <c r="B10" s="34">
        <v>-9084</v>
      </c>
      <c r="C10" s="34">
        <v>-6130</v>
      </c>
      <c r="D10" s="34">
        <v>-9350</v>
      </c>
      <c r="E10" s="3">
        <v>-20648</v>
      </c>
      <c r="F10" s="3">
        <v>-21521</v>
      </c>
      <c r="G10" s="3">
        <v>-22386</v>
      </c>
      <c r="H10" s="3">
        <v>28205</v>
      </c>
      <c r="I10" s="3">
        <v>-548</v>
      </c>
      <c r="J10" s="3">
        <v>-1961</v>
      </c>
      <c r="K10" s="3">
        <v>-3854</v>
      </c>
    </row>
    <row r="11" spans="1:11" ht="15.75" thickBot="1" x14ac:dyDescent="0.3">
      <c r="A11" s="2" t="s">
        <v>22</v>
      </c>
      <c r="B11" s="34">
        <v>-1704</v>
      </c>
      <c r="C11" s="34">
        <v>-715</v>
      </c>
      <c r="D11" s="34">
        <v>-5099</v>
      </c>
      <c r="E11" s="3">
        <v>-4510</v>
      </c>
      <c r="F11" s="3">
        <v>-3356</v>
      </c>
      <c r="G11" s="3">
        <v>-2286</v>
      </c>
      <c r="H11" s="3">
        <v>-5211</v>
      </c>
      <c r="I11" s="3">
        <v>-3368</v>
      </c>
      <c r="J11" s="3">
        <v>-1638</v>
      </c>
      <c r="K11" s="3">
        <v>-799</v>
      </c>
    </row>
    <row r="12" spans="1:11" ht="15.75" thickBot="1" x14ac:dyDescent="0.3">
      <c r="A12" s="2" t="s">
        <v>23</v>
      </c>
      <c r="B12" s="34">
        <v>2009</v>
      </c>
      <c r="C12" s="34">
        <v>1841</v>
      </c>
      <c r="D12" s="34">
        <v>-749</v>
      </c>
      <c r="E12" s="3">
        <v>2005</v>
      </c>
      <c r="F12" s="3">
        <v>2068</v>
      </c>
      <c r="G12" s="3">
        <v>618</v>
      </c>
      <c r="H12" s="3">
        <v>-1167</v>
      </c>
      <c r="I12" s="3">
        <v>-82</v>
      </c>
      <c r="J12" s="3">
        <v>-222</v>
      </c>
      <c r="K12" s="3">
        <v>481</v>
      </c>
    </row>
    <row r="13" spans="1:11" ht="15.75" thickBot="1" x14ac:dyDescent="0.3">
      <c r="A13" s="2" t="s">
        <v>24</v>
      </c>
      <c r="B13" s="34">
        <v>-8779</v>
      </c>
      <c r="C13" s="34">
        <v>-5004</v>
      </c>
      <c r="D13" s="34">
        <v>-15198</v>
      </c>
      <c r="E13" s="3">
        <v>-23153</v>
      </c>
      <c r="F13" s="3">
        <v>-22809</v>
      </c>
      <c r="G13" s="3">
        <v>-24054</v>
      </c>
      <c r="H13" s="3">
        <v>21827</v>
      </c>
      <c r="I13" s="3">
        <v>-3998</v>
      </c>
      <c r="J13" s="3">
        <v>-3821</v>
      </c>
      <c r="K13" s="3">
        <v>-4172</v>
      </c>
    </row>
    <row r="14" spans="1:11" s="22" customFormat="1" ht="15.95" customHeight="1" thickBot="1" x14ac:dyDescent="0.3">
      <c r="A14" s="38" t="s">
        <v>25</v>
      </c>
      <c r="B14" s="39"/>
      <c r="C14" s="39"/>
      <c r="D14" s="39"/>
      <c r="E14" s="39"/>
      <c r="F14" s="39"/>
    </row>
    <row r="15" spans="1:11" ht="15.75" thickBot="1" x14ac:dyDescent="0.3">
      <c r="A15" s="8" t="s">
        <v>26</v>
      </c>
      <c r="B15" s="12">
        <v>43368</v>
      </c>
      <c r="C15" s="12">
        <v>46123</v>
      </c>
      <c r="D15" s="12">
        <v>70929</v>
      </c>
      <c r="E15" s="12">
        <v>48480</v>
      </c>
      <c r="F15" s="12">
        <v>46705</v>
      </c>
      <c r="G15" s="31">
        <v>47021</v>
      </c>
      <c r="H15" s="12">
        <v>73084</v>
      </c>
      <c r="I15" s="12">
        <v>46032</v>
      </c>
      <c r="J15" s="12">
        <v>43975</v>
      </c>
      <c r="K15" s="12">
        <v>44174</v>
      </c>
    </row>
    <row r="16" spans="1:11" ht="15.75" thickBot="1" x14ac:dyDescent="0.3">
      <c r="A16" s="8" t="s">
        <v>27</v>
      </c>
      <c r="B16" s="12">
        <v>1042</v>
      </c>
      <c r="C16" s="12">
        <v>933</v>
      </c>
      <c r="D16" s="12">
        <v>740</v>
      </c>
      <c r="E16" s="12">
        <v>644</v>
      </c>
      <c r="F16" s="12">
        <v>331</v>
      </c>
      <c r="G16" s="31">
        <v>248</v>
      </c>
      <c r="H16" s="12">
        <v>318</v>
      </c>
      <c r="I16" s="12">
        <v>521</v>
      </c>
      <c r="J16" s="12">
        <v>443</v>
      </c>
      <c r="K16" s="12">
        <v>454</v>
      </c>
    </row>
    <row r="17" spans="1:11" ht="15.75" thickBot="1" x14ac:dyDescent="0.3">
      <c r="A17" s="8" t="s">
        <v>28</v>
      </c>
      <c r="B17" s="12">
        <v>8049</v>
      </c>
      <c r="C17" s="12">
        <v>6225</v>
      </c>
      <c r="D17" s="12">
        <v>24390</v>
      </c>
      <c r="E17" s="12">
        <v>8039</v>
      </c>
      <c r="F17" s="12">
        <v>7423</v>
      </c>
      <c r="G17" s="31">
        <v>9958</v>
      </c>
      <c r="H17" s="12">
        <v>11263</v>
      </c>
      <c r="I17" s="12">
        <v>11677</v>
      </c>
      <c r="J17" s="12">
        <v>6710</v>
      </c>
      <c r="K17" s="12">
        <v>8959</v>
      </c>
    </row>
    <row r="18" spans="1:11" ht="15.75" thickBot="1" x14ac:dyDescent="0.3">
      <c r="A18" s="8" t="s">
        <v>29</v>
      </c>
      <c r="B18" s="12">
        <v>8024</v>
      </c>
      <c r="C18" s="12">
        <v>11799</v>
      </c>
      <c r="D18" s="12">
        <v>16803</v>
      </c>
      <c r="E18" s="12">
        <v>8848</v>
      </c>
      <c r="F18" s="12">
        <v>9192</v>
      </c>
      <c r="G18" s="31">
        <v>7947</v>
      </c>
      <c r="H18" s="12">
        <v>32001</v>
      </c>
      <c r="I18" s="12">
        <v>6176</v>
      </c>
      <c r="J18" s="12">
        <v>6353</v>
      </c>
      <c r="K18" s="12">
        <v>6002</v>
      </c>
    </row>
    <row r="19" spans="1:11" ht="15.75" thickBot="1" x14ac:dyDescent="0.3">
      <c r="A19" s="8" t="s">
        <v>30</v>
      </c>
      <c r="B19" s="12">
        <v>531</v>
      </c>
      <c r="C19" s="12">
        <v>606</v>
      </c>
      <c r="D19" s="12">
        <v>644</v>
      </c>
      <c r="E19" s="12">
        <v>673</v>
      </c>
      <c r="F19" s="12">
        <v>717</v>
      </c>
      <c r="G19" s="31">
        <v>749</v>
      </c>
      <c r="H19" s="12">
        <v>849</v>
      </c>
      <c r="I19" s="12">
        <v>1919</v>
      </c>
      <c r="J19" s="12">
        <v>833</v>
      </c>
      <c r="K19" s="12">
        <v>713</v>
      </c>
    </row>
    <row r="20" spans="1:11" ht="15.75" thickBot="1" x14ac:dyDescent="0.3">
      <c r="A20" s="8" t="s">
        <v>31</v>
      </c>
      <c r="B20" s="12">
        <v>32056</v>
      </c>
      <c r="C20" s="12">
        <v>25959</v>
      </c>
      <c r="D20" s="12">
        <v>48013</v>
      </c>
      <c r="E20" s="12">
        <v>30784</v>
      </c>
      <c r="F20" s="12">
        <v>27567</v>
      </c>
      <c r="G20" s="31">
        <v>27034</v>
      </c>
      <c r="H20" s="12">
        <v>52434</v>
      </c>
      <c r="I20" s="12">
        <v>28497</v>
      </c>
      <c r="J20" s="12">
        <v>27927</v>
      </c>
      <c r="K20" s="12">
        <v>28765</v>
      </c>
    </row>
    <row r="21" spans="1:11" ht="15.75" thickBot="1" x14ac:dyDescent="0.3">
      <c r="A21" s="8" t="s">
        <v>32</v>
      </c>
      <c r="B21" s="12">
        <v>10781</v>
      </c>
      <c r="C21" s="12">
        <v>19558</v>
      </c>
      <c r="D21" s="12">
        <v>22272</v>
      </c>
      <c r="E21" s="12">
        <v>17023</v>
      </c>
      <c r="F21" s="12">
        <v>18421</v>
      </c>
      <c r="G21" s="31">
        <v>19238</v>
      </c>
      <c r="H21" s="12">
        <v>19801</v>
      </c>
      <c r="I21" s="12">
        <v>15616</v>
      </c>
      <c r="J21" s="12">
        <v>15215</v>
      </c>
      <c r="K21" s="12">
        <v>14696</v>
      </c>
    </row>
    <row r="22" spans="1:11" ht="15.75" thickBot="1" x14ac:dyDescent="0.3">
      <c r="A22" s="15" t="s">
        <v>33</v>
      </c>
      <c r="B22" s="31">
        <v>8605</v>
      </c>
      <c r="C22" s="31">
        <v>17371</v>
      </c>
      <c r="D22" s="31">
        <v>19951</v>
      </c>
      <c r="E22" s="12">
        <v>15090</v>
      </c>
      <c r="F22" s="12">
        <v>16617</v>
      </c>
      <c r="G22" s="31">
        <v>17498</v>
      </c>
      <c r="H22" s="12">
        <v>18329</v>
      </c>
      <c r="I22" s="12">
        <v>14269</v>
      </c>
      <c r="J22" s="12">
        <v>14040</v>
      </c>
      <c r="K22" s="12">
        <v>13629</v>
      </c>
    </row>
    <row r="23" spans="1:11" ht="15.75" thickBot="1" x14ac:dyDescent="0.3">
      <c r="A23" s="8" t="s">
        <v>34</v>
      </c>
      <c r="B23" s="12">
        <v>205</v>
      </c>
      <c r="C23" s="12">
        <v>205</v>
      </c>
      <c r="D23" s="12">
        <v>205</v>
      </c>
      <c r="E23" s="12">
        <v>205</v>
      </c>
      <c r="F23" s="12">
        <v>205</v>
      </c>
      <c r="G23" s="31">
        <v>205</v>
      </c>
      <c r="H23" s="12">
        <v>205</v>
      </c>
      <c r="I23" s="12">
        <v>192</v>
      </c>
      <c r="J23" s="12">
        <v>192</v>
      </c>
      <c r="K23" s="12">
        <v>192</v>
      </c>
    </row>
    <row r="24" spans="1:11" ht="15.75" thickBot="1" x14ac:dyDescent="0.3">
      <c r="A24" s="8" t="s">
        <v>35</v>
      </c>
      <c r="B24" s="12">
        <v>2052750</v>
      </c>
      <c r="C24" s="12">
        <v>2052750</v>
      </c>
      <c r="D24" s="12">
        <v>2052750</v>
      </c>
      <c r="E24" s="12">
        <v>2052750</v>
      </c>
      <c r="F24" s="12">
        <v>2052750</v>
      </c>
      <c r="G24" s="31">
        <v>2052750</v>
      </c>
      <c r="H24" s="12">
        <v>2052750</v>
      </c>
      <c r="I24" s="12">
        <v>1916000</v>
      </c>
      <c r="J24" s="12">
        <v>1916000</v>
      </c>
      <c r="K24" s="12">
        <v>1916000</v>
      </c>
    </row>
    <row r="25" spans="1:11" ht="15.75" thickBot="1" x14ac:dyDescent="0.3">
      <c r="A25" s="8" t="s">
        <v>36</v>
      </c>
      <c r="B25" s="13">
        <v>-1.876507124588966</v>
      </c>
      <c r="C25" s="13">
        <v>-1.26</v>
      </c>
      <c r="D25" s="13">
        <v>0.79</v>
      </c>
      <c r="E25" s="14">
        <v>-1.58</v>
      </c>
      <c r="F25" s="14">
        <v>-0.83</v>
      </c>
      <c r="G25" s="35">
        <v>-0.4</v>
      </c>
      <c r="H25" s="14">
        <v>2.1059554256485202</v>
      </c>
      <c r="I25" s="14">
        <v>0.14000000000000001</v>
      </c>
      <c r="J25" s="14">
        <v>0.1</v>
      </c>
      <c r="K25" s="14">
        <v>-0.04</v>
      </c>
    </row>
    <row r="26" spans="1:11" ht="15.75" thickBot="1" x14ac:dyDescent="0.3">
      <c r="A26" s="8" t="s">
        <v>37</v>
      </c>
      <c r="B26" s="37">
        <v>-1.876507124588966</v>
      </c>
      <c r="C26" s="37">
        <v>-1.26</v>
      </c>
      <c r="D26" s="13">
        <v>0.79</v>
      </c>
      <c r="E26" s="14">
        <v>-1.58</v>
      </c>
      <c r="F26" s="14">
        <v>-0.83</v>
      </c>
      <c r="G26" s="35">
        <v>-0.4</v>
      </c>
      <c r="H26" s="14">
        <v>2.1059554256485202</v>
      </c>
      <c r="I26" s="14">
        <v>0.13</v>
      </c>
      <c r="J26" s="14">
        <v>0.09</v>
      </c>
      <c r="K26" s="14">
        <v>-0.03</v>
      </c>
    </row>
    <row r="27" spans="1:11" x14ac:dyDescent="0.25">
      <c r="C27" s="36"/>
      <c r="D27" s="32"/>
    </row>
  </sheetData>
  <mergeCells count="2">
    <mergeCell ref="A14:F14"/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C1C6-091E-D746-90FB-27D2F4D4F2B5}">
  <dimension ref="A1:M26"/>
  <sheetViews>
    <sheetView zoomScale="109" zoomScaleNormal="110" workbookViewId="0">
      <selection activeCell="C31" sqref="C30:D31"/>
    </sheetView>
  </sheetViews>
  <sheetFormatPr defaultColWidth="8.85546875" defaultRowHeight="15" x14ac:dyDescent="0.25"/>
  <cols>
    <col min="1" max="1" width="71.85546875" customWidth="1"/>
    <col min="2" max="2" width="16.28515625" bestFit="1" customWidth="1"/>
    <col min="3" max="3" width="16.28515625" customWidth="1"/>
    <col min="4" max="4" width="15.7109375" bestFit="1" customWidth="1"/>
    <col min="5" max="5" width="13.42578125" bestFit="1" customWidth="1"/>
    <col min="6" max="6" width="12.7109375" bestFit="1" customWidth="1"/>
    <col min="7" max="7" width="10.85546875" bestFit="1" customWidth="1"/>
    <col min="8" max="13" width="10.42578125" bestFit="1" customWidth="1"/>
  </cols>
  <sheetData>
    <row r="1" spans="1:13" s="22" customFormat="1" ht="15.75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  <c r="I1" s="28" t="s">
        <v>8</v>
      </c>
      <c r="J1" s="28" t="s">
        <v>9</v>
      </c>
      <c r="K1" s="25" t="s">
        <v>10</v>
      </c>
      <c r="L1" s="25" t="s">
        <v>11</v>
      </c>
      <c r="M1" s="28" t="s">
        <v>12</v>
      </c>
    </row>
    <row r="2" spans="1:13" s="22" customFormat="1" ht="15.95" customHeight="1" thickBot="1" x14ac:dyDescent="0.3">
      <c r="A2" s="42" t="s">
        <v>13</v>
      </c>
      <c r="B2" s="43"/>
      <c r="C2" s="43"/>
      <c r="D2" s="43"/>
      <c r="F2" s="23"/>
      <c r="G2" s="23"/>
    </row>
    <row r="3" spans="1:13" ht="15.75" thickBot="1" x14ac:dyDescent="0.3">
      <c r="A3" s="2" t="s">
        <v>14</v>
      </c>
      <c r="B3" s="3">
        <f>'[1]Wybrane dane  	 w tys. zł	 w ty'!$B$44</f>
        <v>13472</v>
      </c>
      <c r="C3" s="3">
        <f>'[1]Wybrane dane  	 w tys. zł	 w ty'!$C$44</f>
        <v>10125</v>
      </c>
      <c r="D3" s="3">
        <f>'[1]Wybrane dane  	 w tys. zł	 w ty'!$C$44</f>
        <v>10125</v>
      </c>
      <c r="E3" s="3">
        <f>'[1]Wybrane dane  	 w tys. zł	 w ty'!$B$44</f>
        <v>13472</v>
      </c>
      <c r="F3" s="3">
        <f>'[1]Wybrane dane  	 w tys. zł	 w ty'!$C$44</f>
        <v>10125</v>
      </c>
      <c r="G3" s="3">
        <f>'[1]Wybrane dane  	 w tys. zł	 w ty'!$B$44</f>
        <v>13472</v>
      </c>
      <c r="H3" s="3">
        <f>'[1]Wybrane dane  	 w tys. zł	 w ty'!$C$44</f>
        <v>10125</v>
      </c>
      <c r="I3" s="3">
        <f>'[1]Wybrane dane  	 w tys. zł	 w ty'!$B$44</f>
        <v>13472</v>
      </c>
      <c r="J3" s="3">
        <f>'[1]Wybrane dane  	 w tys. zł	 w ty'!$C$44</f>
        <v>10125</v>
      </c>
      <c r="K3" s="3">
        <f>'[1]Wybrane dane  	 w tys. zł	 w ty'!$B$44</f>
        <v>13472</v>
      </c>
      <c r="L3" s="3">
        <f>'[1]Wybrane dane  	 w tys. zł	 w ty'!$C$44</f>
        <v>10125</v>
      </c>
      <c r="M3" s="3">
        <f>'[1]Wybrane dane  	 w tys. zł	 w ty'!$C$44</f>
        <v>10125</v>
      </c>
    </row>
    <row r="4" spans="1:13" ht="15.75" thickBot="1" x14ac:dyDescent="0.3">
      <c r="A4" s="2" t="s">
        <v>15</v>
      </c>
      <c r="B4" s="3">
        <f>'[1]Wybrane dane  	 w tys. zł	 w ty'!$B$45</f>
        <v>-780</v>
      </c>
      <c r="C4" s="3">
        <f>'[1]Wybrane dane  	 w tys. zł	 w ty'!$C$45</f>
        <v>-736</v>
      </c>
      <c r="D4" s="3">
        <f>'[1]Wybrane dane  	 w tys. zł	 w ty'!$C$45</f>
        <v>-736</v>
      </c>
      <c r="E4" s="3">
        <f>'[1]Wybrane dane  	 w tys. zł	 w ty'!$B$45</f>
        <v>-780</v>
      </c>
      <c r="F4" s="3">
        <f>'[1]Wybrane dane  	 w tys. zł	 w ty'!$C$45</f>
        <v>-736</v>
      </c>
      <c r="G4" s="3">
        <f>'[1]Wybrane dane  	 w tys. zł	 w ty'!$B$45</f>
        <v>-780</v>
      </c>
      <c r="H4" s="3">
        <f>'[1]Wybrane dane  	 w tys. zł	 w ty'!$C$45</f>
        <v>-736</v>
      </c>
      <c r="I4" s="3">
        <f>'[1]Wybrane dane  	 w tys. zł	 w ty'!$B$45</f>
        <v>-780</v>
      </c>
      <c r="J4" s="3">
        <f>'[1]Wybrane dane  	 w tys. zł	 w ty'!$C$45</f>
        <v>-736</v>
      </c>
      <c r="K4" s="3">
        <f>'[1]Wybrane dane  	 w tys. zł	 w ty'!$B$45</f>
        <v>-780</v>
      </c>
      <c r="L4" s="3">
        <f>'[1]Wybrane dane  	 w tys. zł	 w ty'!$C$45</f>
        <v>-736</v>
      </c>
      <c r="M4" s="3">
        <f>'[1]Wybrane dane  	 w tys. zł	 w ty'!$C$45</f>
        <v>-736</v>
      </c>
    </row>
    <row r="5" spans="1:13" ht="15.75" thickBot="1" x14ac:dyDescent="0.3">
      <c r="A5" s="2" t="s">
        <v>16</v>
      </c>
      <c r="B5" s="3">
        <f>'[1]Wybrane dane  	 w tys. zł	 w ty'!$B$46</f>
        <v>1227</v>
      </c>
      <c r="C5" s="3">
        <f>'[1]Wybrane dane  	 w tys. zł	 w ty'!$C$46</f>
        <v>518</v>
      </c>
      <c r="D5" s="3">
        <f>'[1]Wybrane dane  	 w tys. zł	 w ty'!$C$46</f>
        <v>518</v>
      </c>
      <c r="E5" s="3">
        <f>'[1]Wybrane dane  	 w tys. zł	 w ty'!$B$46</f>
        <v>1227</v>
      </c>
      <c r="F5" s="3">
        <f>'[1]Wybrane dane  	 w tys. zł	 w ty'!$C$46</f>
        <v>518</v>
      </c>
      <c r="G5" s="3">
        <f>'[1]Wybrane dane  	 w tys. zł	 w ty'!$B$46</f>
        <v>1227</v>
      </c>
      <c r="H5" s="3">
        <f>'[1]Wybrane dane  	 w tys. zł	 w ty'!$C$46</f>
        <v>518</v>
      </c>
      <c r="I5" s="3">
        <f>'[1]Wybrane dane  	 w tys. zł	 w ty'!$B$46</f>
        <v>1227</v>
      </c>
      <c r="J5" s="3">
        <f>'[1]Wybrane dane  	 w tys. zł	 w ty'!$C$46</f>
        <v>518</v>
      </c>
      <c r="K5" s="3">
        <f>'[1]Wybrane dane  	 w tys. zł	 w ty'!$B$46</f>
        <v>1227</v>
      </c>
      <c r="L5" s="3">
        <f>'[1]Wybrane dane  	 w tys. zł	 w ty'!$C$46</f>
        <v>518</v>
      </c>
      <c r="M5" s="3">
        <f>'[1]Wybrane dane  	 w tys. zł	 w ty'!$C$46</f>
        <v>518</v>
      </c>
    </row>
    <row r="6" spans="1:13" ht="15.75" thickBot="1" x14ac:dyDescent="0.3">
      <c r="A6" s="2" t="s">
        <v>17</v>
      </c>
      <c r="B6" s="3">
        <f>'[1]Wybrane dane  	 w tys. zł	 w ty'!$B$47</f>
        <v>-562</v>
      </c>
      <c r="C6" s="3">
        <f>'[1]Wybrane dane  	 w tys. zł	 w ty'!$C$47</f>
        <v>-494</v>
      </c>
      <c r="D6" s="3">
        <f>'[1]Wybrane dane  	 w tys. zł	 w ty'!$C$47</f>
        <v>-494</v>
      </c>
      <c r="E6" s="3">
        <f>'[1]Wybrane dane  	 w tys. zł	 w ty'!$B$47</f>
        <v>-562</v>
      </c>
      <c r="F6" s="3">
        <f>'[1]Wybrane dane  	 w tys. zł	 w ty'!$C$47</f>
        <v>-494</v>
      </c>
      <c r="G6" s="3">
        <f>'[1]Wybrane dane  	 w tys. zł	 w ty'!$B$47</f>
        <v>-562</v>
      </c>
      <c r="H6" s="3">
        <f>'[1]Wybrane dane  	 w tys. zł	 w ty'!$C$47</f>
        <v>-494</v>
      </c>
      <c r="I6" s="3">
        <f>'[1]Wybrane dane  	 w tys. zł	 w ty'!$B$47</f>
        <v>-562</v>
      </c>
      <c r="J6" s="3">
        <f>'[1]Wybrane dane  	 w tys. zł	 w ty'!$C$47</f>
        <v>-494</v>
      </c>
      <c r="K6" s="3">
        <f>'[1]Wybrane dane  	 w tys. zł	 w ty'!$B$47</f>
        <v>-562</v>
      </c>
      <c r="L6" s="3">
        <f>'[1]Wybrane dane  	 w tys. zł	 w ty'!$C$47</f>
        <v>-494</v>
      </c>
      <c r="M6" s="3">
        <f>'[1]Wybrane dane  	 w tys. zł	 w ty'!$C$47</f>
        <v>-494</v>
      </c>
    </row>
    <row r="7" spans="1:13" ht="15.75" thickBot="1" x14ac:dyDescent="0.3">
      <c r="A7" s="2" t="s">
        <v>18</v>
      </c>
      <c r="B7" s="3">
        <f>'[1]Wybrane dane  	 w tys. zł	 w ty'!$B$48</f>
        <v>-646</v>
      </c>
      <c r="C7" s="3">
        <f>'[1]Wybrane dane  	 w tys. zł	 w ty'!$C$48</f>
        <v>-371</v>
      </c>
      <c r="D7" s="3">
        <f>'[1]Wybrane dane  	 w tys. zł	 w ty'!$C$48</f>
        <v>-371</v>
      </c>
      <c r="E7" s="3">
        <f>'[1]Wybrane dane  	 w tys. zł	 w ty'!$B$48</f>
        <v>-646</v>
      </c>
      <c r="F7" s="3">
        <f>'[1]Wybrane dane  	 w tys. zł	 w ty'!$C$48</f>
        <v>-371</v>
      </c>
      <c r="G7" s="3">
        <f>'[1]Wybrane dane  	 w tys. zł	 w ty'!$B$48</f>
        <v>-646</v>
      </c>
      <c r="H7" s="3">
        <f>'[1]Wybrane dane  	 w tys. zł	 w ty'!$C$48</f>
        <v>-371</v>
      </c>
      <c r="I7" s="3">
        <f>'[1]Wybrane dane  	 w tys. zł	 w ty'!$B$48</f>
        <v>-646</v>
      </c>
      <c r="J7" s="3">
        <f>'[1]Wybrane dane  	 w tys. zł	 w ty'!$C$48</f>
        <v>-371</v>
      </c>
      <c r="K7" s="3">
        <f>'[1]Wybrane dane  	 w tys. zł	 w ty'!$B$48</f>
        <v>-646</v>
      </c>
      <c r="L7" s="3">
        <f>'[1]Wybrane dane  	 w tys. zł	 w ty'!$C$48</f>
        <v>-371</v>
      </c>
      <c r="M7" s="3">
        <f>'[1]Wybrane dane  	 w tys. zł	 w ty'!$C$48</f>
        <v>-371</v>
      </c>
    </row>
    <row r="8" spans="1:13" ht="15.75" thickBot="1" x14ac:dyDescent="0.3">
      <c r="A8" s="2" t="s">
        <v>19</v>
      </c>
      <c r="B8" s="3">
        <f>'[1]Wybrane dane  	 w tys. zł	 w ty'!$B$49</f>
        <v>-563</v>
      </c>
      <c r="C8" s="3">
        <f>'[1]Wybrane dane  	 w tys. zł	 w ty'!$C$49</f>
        <v>54</v>
      </c>
      <c r="D8" s="3">
        <f>'[1]Wybrane dane  	 w tys. zł	 w ty'!$C$49</f>
        <v>54</v>
      </c>
      <c r="E8" s="3">
        <f>'[1]Wybrane dane  	 w tys. zł	 w ty'!$B$49</f>
        <v>-563</v>
      </c>
      <c r="F8" s="3">
        <f>'[1]Wybrane dane  	 w tys. zł	 w ty'!$C$49</f>
        <v>54</v>
      </c>
      <c r="G8" s="3">
        <f>'[1]Wybrane dane  	 w tys. zł	 w ty'!$B$49</f>
        <v>-563</v>
      </c>
      <c r="H8" s="3">
        <f>'[1]Wybrane dane  	 w tys. zł	 w ty'!$C$49</f>
        <v>54</v>
      </c>
      <c r="I8" s="3">
        <f>'[1]Wybrane dane  	 w tys. zł	 w ty'!$B$49</f>
        <v>-563</v>
      </c>
      <c r="J8" s="3">
        <f>'[1]Wybrane dane  	 w tys. zł	 w ty'!$C$49</f>
        <v>54</v>
      </c>
      <c r="K8" s="3">
        <f>'[1]Wybrane dane  	 w tys. zł	 w ty'!$B$49</f>
        <v>-563</v>
      </c>
      <c r="L8" s="3">
        <f>'[1]Wybrane dane  	 w tys. zł	 w ty'!$C$49</f>
        <v>54</v>
      </c>
      <c r="M8" s="3">
        <f>'[1]Wybrane dane  	 w tys. zł	 w ty'!$C$49</f>
        <v>54</v>
      </c>
    </row>
    <row r="9" spans="1:13" ht="15.75" thickBot="1" x14ac:dyDescent="0.3">
      <c r="A9" s="2" t="s">
        <v>20</v>
      </c>
      <c r="B9" s="3">
        <f>'[1]Wybrane dane  	 w tys. zł	 w ty'!$B$50</f>
        <v>-831</v>
      </c>
      <c r="C9" s="3">
        <f>'[1]Wybrane dane  	 w tys. zł	 w ty'!$C$50</f>
        <v>-71</v>
      </c>
      <c r="D9" s="3">
        <f>'[1]Wybrane dane  	 w tys. zł	 w ty'!$C$50</f>
        <v>-71</v>
      </c>
      <c r="E9" s="3">
        <f>'[1]Wybrane dane  	 w tys. zł	 w ty'!$B$50</f>
        <v>-831</v>
      </c>
      <c r="F9" s="3">
        <f>'[1]Wybrane dane  	 w tys. zł	 w ty'!$C$50</f>
        <v>-71</v>
      </c>
      <c r="G9" s="3">
        <f>'[1]Wybrane dane  	 w tys. zł	 w ty'!$B$50</f>
        <v>-831</v>
      </c>
      <c r="H9" s="3">
        <f>'[1]Wybrane dane  	 w tys. zł	 w ty'!$C$50</f>
        <v>-71</v>
      </c>
      <c r="I9" s="3">
        <f>'[1]Wybrane dane  	 w tys. zł	 w ty'!$B$50</f>
        <v>-831</v>
      </c>
      <c r="J9" s="3">
        <f>'[1]Wybrane dane  	 w tys. zł	 w ty'!$C$50</f>
        <v>-71</v>
      </c>
      <c r="K9" s="3">
        <f>'[1]Wybrane dane  	 w tys. zł	 w ty'!$B$50</f>
        <v>-831</v>
      </c>
      <c r="L9" s="3">
        <f>'[1]Wybrane dane  	 w tys. zł	 w ty'!$C$50</f>
        <v>-71</v>
      </c>
      <c r="M9" s="3">
        <f>'[1]Wybrane dane  	 w tys. zł	 w ty'!$C$50</f>
        <v>-71</v>
      </c>
    </row>
    <row r="10" spans="1:13" ht="15.75" thickBot="1" x14ac:dyDescent="0.3">
      <c r="A10" s="2" t="s">
        <v>21</v>
      </c>
      <c r="B10" s="3">
        <f>'[1]Wybrane dane  	 w tys. zł	 w ty'!$B$56</f>
        <v>-22386</v>
      </c>
      <c r="C10" s="3">
        <f>'[1]Wybrane dane  	 w tys. zł	 w ty'!$C$56</f>
        <v>-3854</v>
      </c>
      <c r="D10" s="3">
        <f>'[1]Wybrane dane  	 w tys. zł	 w ty'!$C$56</f>
        <v>-3854</v>
      </c>
      <c r="E10" s="3">
        <f>'[1]Wybrane dane  	 w tys. zł	 w ty'!$B$56</f>
        <v>-22386</v>
      </c>
      <c r="F10" s="3">
        <f>'[1]Wybrane dane  	 w tys. zł	 w ty'!$C$56</f>
        <v>-3854</v>
      </c>
      <c r="G10" s="3">
        <f>'[1]Wybrane dane  	 w tys. zł	 w ty'!$B$56</f>
        <v>-22386</v>
      </c>
      <c r="H10" s="3">
        <f>'[1]Wybrane dane  	 w tys. zł	 w ty'!$C$56</f>
        <v>-3854</v>
      </c>
      <c r="I10" s="3">
        <f>'[1]Wybrane dane  	 w tys. zł	 w ty'!$B$56</f>
        <v>-22386</v>
      </c>
      <c r="J10" s="3">
        <f>'[1]Wybrane dane  	 w tys. zł	 w ty'!$C$56</f>
        <v>-3854</v>
      </c>
      <c r="K10" s="3">
        <f>'[1]Wybrane dane  	 w tys. zł	 w ty'!$B$56</f>
        <v>-22386</v>
      </c>
      <c r="L10" s="3">
        <f>'[1]Wybrane dane  	 w tys. zł	 w ty'!$C$56</f>
        <v>-3854</v>
      </c>
      <c r="M10" s="3">
        <f>'[1]Wybrane dane  	 w tys. zł	 w ty'!$C$56</f>
        <v>-3854</v>
      </c>
    </row>
    <row r="11" spans="1:13" ht="15.75" thickBot="1" x14ac:dyDescent="0.3">
      <c r="A11" s="2" t="s">
        <v>22</v>
      </c>
      <c r="B11" s="3">
        <f>'[1]Wybrane dane  	 w tys. zł	 w ty'!$B$57</f>
        <v>-2286</v>
      </c>
      <c r="C11" s="3">
        <f>'[1]Wybrane dane  	 w tys. zł	 w ty'!$C$57</f>
        <v>-799</v>
      </c>
      <c r="D11" s="3">
        <f>'[1]Wybrane dane  	 w tys. zł	 w ty'!$C$57</f>
        <v>-799</v>
      </c>
      <c r="E11" s="3">
        <f>'[1]Wybrane dane  	 w tys. zł	 w ty'!$B$57</f>
        <v>-2286</v>
      </c>
      <c r="F11" s="3">
        <f>'[1]Wybrane dane  	 w tys. zł	 w ty'!$C$57</f>
        <v>-799</v>
      </c>
      <c r="G11" s="3">
        <f>'[1]Wybrane dane  	 w tys. zł	 w ty'!$B$57</f>
        <v>-2286</v>
      </c>
      <c r="H11" s="3">
        <f>'[1]Wybrane dane  	 w tys. zł	 w ty'!$C$57</f>
        <v>-799</v>
      </c>
      <c r="I11" s="3">
        <f>'[1]Wybrane dane  	 w tys. zł	 w ty'!$B$57</f>
        <v>-2286</v>
      </c>
      <c r="J11" s="3">
        <f>'[1]Wybrane dane  	 w tys. zł	 w ty'!$C$57</f>
        <v>-799</v>
      </c>
      <c r="K11" s="3">
        <f>'[1]Wybrane dane  	 w tys. zł	 w ty'!$B$57</f>
        <v>-2286</v>
      </c>
      <c r="L11" s="3">
        <f>'[1]Wybrane dane  	 w tys. zł	 w ty'!$C$57</f>
        <v>-799</v>
      </c>
      <c r="M11" s="3">
        <f>'[1]Wybrane dane  	 w tys. zł	 w ty'!$C$57</f>
        <v>-799</v>
      </c>
    </row>
    <row r="12" spans="1:13" ht="15.75" thickBot="1" x14ac:dyDescent="0.3">
      <c r="A12" s="2" t="s">
        <v>23</v>
      </c>
      <c r="B12" s="3">
        <f>'[1]Wybrane dane  	 w tys. zł	 w ty'!$B$58</f>
        <v>618</v>
      </c>
      <c r="C12" s="3">
        <f>'[1]Wybrane dane  	 w tys. zł	 w ty'!$C$58</f>
        <v>481</v>
      </c>
      <c r="D12" s="3">
        <f>'[1]Wybrane dane  	 w tys. zł	 w ty'!$C$58</f>
        <v>481</v>
      </c>
      <c r="E12" s="3">
        <f>'[1]Wybrane dane  	 w tys. zł	 w ty'!$B$58</f>
        <v>618</v>
      </c>
      <c r="F12" s="3">
        <f>'[1]Wybrane dane  	 w tys. zł	 w ty'!$C$58</f>
        <v>481</v>
      </c>
      <c r="G12" s="3">
        <f>'[1]Wybrane dane  	 w tys. zł	 w ty'!$B$58</f>
        <v>618</v>
      </c>
      <c r="H12" s="3">
        <f>'[1]Wybrane dane  	 w tys. zł	 w ty'!$C$58</f>
        <v>481</v>
      </c>
      <c r="I12" s="3">
        <f>'[1]Wybrane dane  	 w tys. zł	 w ty'!$B$58</f>
        <v>618</v>
      </c>
      <c r="J12" s="3">
        <f>'[1]Wybrane dane  	 w tys. zł	 w ty'!$C$58</f>
        <v>481</v>
      </c>
      <c r="K12" s="3">
        <f>'[1]Wybrane dane  	 w tys. zł	 w ty'!$B$58</f>
        <v>618</v>
      </c>
      <c r="L12" s="3">
        <f>'[1]Wybrane dane  	 w tys. zł	 w ty'!$C$58</f>
        <v>481</v>
      </c>
      <c r="M12" s="3">
        <f>'[1]Wybrane dane  	 w tys. zł	 w ty'!$C$58</f>
        <v>481</v>
      </c>
    </row>
    <row r="13" spans="1:13" ht="15.75" thickBot="1" x14ac:dyDescent="0.3">
      <c r="A13" s="2" t="s">
        <v>24</v>
      </c>
      <c r="B13" s="3">
        <f>'[1]Wybrane dane  	 w tys. zł	 w ty'!$B$59</f>
        <v>-24054</v>
      </c>
      <c r="C13" s="3">
        <f>'[1]Wybrane dane  	 w tys. zł	 w ty'!$C$59</f>
        <v>-4172</v>
      </c>
      <c r="D13" s="3">
        <f>'[1]Wybrane dane  	 w tys. zł	 w ty'!$C$59</f>
        <v>-4172</v>
      </c>
      <c r="E13" s="3">
        <f>'[1]Wybrane dane  	 w tys. zł	 w ty'!$B$59</f>
        <v>-24054</v>
      </c>
      <c r="F13" s="3">
        <f>'[1]Wybrane dane  	 w tys. zł	 w ty'!$C$59</f>
        <v>-4172</v>
      </c>
      <c r="G13" s="3">
        <f>'[1]Wybrane dane  	 w tys. zł	 w ty'!$B$59</f>
        <v>-24054</v>
      </c>
      <c r="H13" s="3">
        <f>'[1]Wybrane dane  	 w tys. zł	 w ty'!$C$59</f>
        <v>-4172</v>
      </c>
      <c r="I13" s="3">
        <f>'[1]Wybrane dane  	 w tys. zł	 w ty'!$B$59</f>
        <v>-24054</v>
      </c>
      <c r="J13" s="3">
        <f>'[1]Wybrane dane  	 w tys. zł	 w ty'!$C$59</f>
        <v>-4172</v>
      </c>
      <c r="K13" s="3">
        <f>'[1]Wybrane dane  	 w tys. zł	 w ty'!$B$59</f>
        <v>-24054</v>
      </c>
      <c r="L13" s="3">
        <f>'[1]Wybrane dane  	 w tys. zł	 w ty'!$C$59</f>
        <v>-4172</v>
      </c>
      <c r="M13" s="3">
        <f>'[1]Wybrane dane  	 w tys. zł	 w ty'!$C$59</f>
        <v>-4172</v>
      </c>
    </row>
    <row r="14" spans="1:13" s="22" customFormat="1" ht="15.95" customHeight="1" thickBot="1" x14ac:dyDescent="0.3">
      <c r="A14" s="38" t="s">
        <v>25</v>
      </c>
      <c r="B14" s="39"/>
      <c r="C14" s="39"/>
      <c r="D14" s="39"/>
    </row>
    <row r="15" spans="1:13" ht="15.75" thickBot="1" x14ac:dyDescent="0.3">
      <c r="A15" s="8" t="s">
        <v>26</v>
      </c>
      <c r="B15" s="12">
        <f>'[1]Wybrane dane  	 w tys. zł	 w ty'!$B$33</f>
        <v>47021</v>
      </c>
      <c r="C15" s="12">
        <f>'[1]Wybrane dane  	 w tys. zł	 w ty'!$C$33</f>
        <v>73084</v>
      </c>
      <c r="D15" s="12">
        <f>'[1]Wybrane dane  	 w tys. zł	 w ty'!$C$33</f>
        <v>73084</v>
      </c>
      <c r="E15" s="12">
        <f>'[1]Wybrane dane  	 w tys. zł	 w ty'!$B$33</f>
        <v>47021</v>
      </c>
      <c r="F15" s="12">
        <f>'[1]Wybrane dane  	 w tys. zł	 w ty'!$C$33</f>
        <v>73084</v>
      </c>
      <c r="G15" s="12">
        <f>'[1]Wybrane dane  	 w tys. zł	 w ty'!$B$33</f>
        <v>47021</v>
      </c>
      <c r="H15" s="12">
        <f>'[1]Wybrane dane  	 w tys. zł	 w ty'!$C$33</f>
        <v>73084</v>
      </c>
      <c r="I15" s="12">
        <f>'[1]Wybrane dane  	 w tys. zł	 w ty'!$B$33</f>
        <v>47021</v>
      </c>
      <c r="J15" s="12">
        <f>'[1]Wybrane dane  	 w tys. zł	 w ty'!$C$33</f>
        <v>73084</v>
      </c>
      <c r="K15" s="12">
        <f>'[1]Wybrane dane  	 w tys. zł	 w ty'!$B$33</f>
        <v>47021</v>
      </c>
      <c r="L15" s="12">
        <f>'[1]Wybrane dane  	 w tys. zł	 w ty'!$C$33</f>
        <v>73084</v>
      </c>
      <c r="M15" s="12">
        <f>'[1]Wybrane dane  	 w tys. zł	 w ty'!$B$33</f>
        <v>47021</v>
      </c>
    </row>
    <row r="16" spans="1:13" ht="15.75" thickBot="1" x14ac:dyDescent="0.3">
      <c r="A16" s="8" t="s">
        <v>27</v>
      </c>
      <c r="B16" s="12">
        <f>'[1]Wybrane dane  	 w tys. zł	 w ty'!$B$34</f>
        <v>248</v>
      </c>
      <c r="C16" s="12">
        <f>'[1]Wybrane dane  	 w tys. zł	 w ty'!$C$34</f>
        <v>318</v>
      </c>
      <c r="D16" s="12">
        <f>'[1]Wybrane dane  	 w tys. zł	 w ty'!$C$34</f>
        <v>318</v>
      </c>
      <c r="E16" s="12">
        <f>'[1]Wybrane dane  	 w tys. zł	 w ty'!$B$34</f>
        <v>248</v>
      </c>
      <c r="F16" s="12">
        <f>'[1]Wybrane dane  	 w tys. zł	 w ty'!$C$34</f>
        <v>318</v>
      </c>
      <c r="G16" s="12">
        <f>'[1]Wybrane dane  	 w tys. zł	 w ty'!$B$34</f>
        <v>248</v>
      </c>
      <c r="H16" s="12">
        <f>'[1]Wybrane dane  	 w tys. zł	 w ty'!$C$34</f>
        <v>318</v>
      </c>
      <c r="I16" s="12">
        <f>'[1]Wybrane dane  	 w tys. zł	 w ty'!$B$34</f>
        <v>248</v>
      </c>
      <c r="J16" s="12">
        <f>'[1]Wybrane dane  	 w tys. zł	 w ty'!$C$34</f>
        <v>318</v>
      </c>
      <c r="K16" s="12">
        <f>'[1]Wybrane dane  	 w tys. zł	 w ty'!$B$34</f>
        <v>248</v>
      </c>
      <c r="L16" s="12">
        <f>'[1]Wybrane dane  	 w tys. zł	 w ty'!$C$34</f>
        <v>318</v>
      </c>
      <c r="M16" s="12">
        <f>'[1]Wybrane dane  	 w tys. zł	 w ty'!$B$34</f>
        <v>248</v>
      </c>
    </row>
    <row r="17" spans="1:13" ht="15.75" thickBot="1" x14ac:dyDescent="0.3">
      <c r="A17" s="8" t="s">
        <v>28</v>
      </c>
      <c r="B17" s="12">
        <f>'[1]Wybrane dane  	 w tys. zł	 w ty'!$B$35</f>
        <v>9958</v>
      </c>
      <c r="C17" s="12">
        <f>'[1]Wybrane dane  	 w tys. zł	 w ty'!$C$35</f>
        <v>11263</v>
      </c>
      <c r="D17" s="12">
        <f>'[1]Wybrane dane  	 w tys. zł	 w ty'!$C$35</f>
        <v>11263</v>
      </c>
      <c r="E17" s="12">
        <f>'[1]Wybrane dane  	 w tys. zł	 w ty'!$B$35</f>
        <v>9958</v>
      </c>
      <c r="F17" s="12">
        <f>'[1]Wybrane dane  	 w tys. zł	 w ty'!$C$35</f>
        <v>11263</v>
      </c>
      <c r="G17" s="12">
        <f>'[1]Wybrane dane  	 w tys. zł	 w ty'!$B$35</f>
        <v>9958</v>
      </c>
      <c r="H17" s="12">
        <f>'[1]Wybrane dane  	 w tys. zł	 w ty'!$C$35</f>
        <v>11263</v>
      </c>
      <c r="I17" s="12">
        <f>'[1]Wybrane dane  	 w tys. zł	 w ty'!$B$35</f>
        <v>9958</v>
      </c>
      <c r="J17" s="12">
        <f>'[1]Wybrane dane  	 w tys. zł	 w ty'!$C$35</f>
        <v>11263</v>
      </c>
      <c r="K17" s="12">
        <f>'[1]Wybrane dane  	 w tys. zł	 w ty'!$B$35</f>
        <v>9958</v>
      </c>
      <c r="L17" s="12">
        <f>'[1]Wybrane dane  	 w tys. zł	 w ty'!$C$35</f>
        <v>11263</v>
      </c>
      <c r="M17" s="12">
        <f>'[1]Wybrane dane  	 w tys. zł	 w ty'!$B$35</f>
        <v>9958</v>
      </c>
    </row>
    <row r="18" spans="1:13" ht="15.75" thickBot="1" x14ac:dyDescent="0.3">
      <c r="A18" s="8" t="s">
        <v>29</v>
      </c>
      <c r="B18" s="12">
        <f>'[1]Wybrane dane  	 w tys. zł	 w ty'!$B$36</f>
        <v>7947</v>
      </c>
      <c r="C18" s="12">
        <f>'[1]Wybrane dane  	 w tys. zł	 w ty'!$C$36</f>
        <v>32001</v>
      </c>
      <c r="D18" s="12">
        <f>'[1]Wybrane dane  	 w tys. zł	 w ty'!$C$36</f>
        <v>32001</v>
      </c>
      <c r="E18" s="12">
        <f>'[1]Wybrane dane  	 w tys. zł	 w ty'!$B$36</f>
        <v>7947</v>
      </c>
      <c r="F18" s="12">
        <f>'[1]Wybrane dane  	 w tys. zł	 w ty'!$C$36</f>
        <v>32001</v>
      </c>
      <c r="G18" s="12">
        <f>'[1]Wybrane dane  	 w tys. zł	 w ty'!$B$36</f>
        <v>7947</v>
      </c>
      <c r="H18" s="12">
        <f>'[1]Wybrane dane  	 w tys. zł	 w ty'!$C$36</f>
        <v>32001</v>
      </c>
      <c r="I18" s="12">
        <f>'[1]Wybrane dane  	 w tys. zł	 w ty'!$B$36</f>
        <v>7947</v>
      </c>
      <c r="J18" s="12">
        <f>'[1]Wybrane dane  	 w tys. zł	 w ty'!$C$36</f>
        <v>32001</v>
      </c>
      <c r="K18" s="12">
        <f>'[1]Wybrane dane  	 w tys. zł	 w ty'!$B$36</f>
        <v>7947</v>
      </c>
      <c r="L18" s="12">
        <f>'[1]Wybrane dane  	 w tys. zł	 w ty'!$C$36</f>
        <v>32001</v>
      </c>
      <c r="M18" s="12">
        <f>'[1]Wybrane dane  	 w tys. zł	 w ty'!$B$36</f>
        <v>7947</v>
      </c>
    </row>
    <row r="19" spans="1:13" ht="15.75" thickBot="1" x14ac:dyDescent="0.3">
      <c r="A19" s="8" t="s">
        <v>30</v>
      </c>
      <c r="B19" s="10">
        <f>'[1]Wybrane dane  	 w tys. zł	 w ty'!$B$31</f>
        <v>749</v>
      </c>
      <c r="C19" s="10">
        <f>'[1]Wybrane dane  	 w tys. zł	 w ty'!$C$31</f>
        <v>849</v>
      </c>
      <c r="D19" s="10">
        <f>'[1]Wybrane dane  	 w tys. zł	 w ty'!$C$31</f>
        <v>849</v>
      </c>
      <c r="E19" s="10">
        <f>'[1]Wybrane dane  	 w tys. zł	 w ty'!$B$31</f>
        <v>749</v>
      </c>
      <c r="F19" s="10">
        <f>'[1]Wybrane dane  	 w tys. zł	 w ty'!$C$31</f>
        <v>849</v>
      </c>
      <c r="G19" s="10">
        <f>'[1]Wybrane dane  	 w tys. zł	 w ty'!$B$31</f>
        <v>749</v>
      </c>
      <c r="H19" s="10">
        <f>'[1]Wybrane dane  	 w tys. zł	 w ty'!$C$31</f>
        <v>849</v>
      </c>
      <c r="I19" s="10">
        <f>'[1]Wybrane dane  	 w tys. zł	 w ty'!$B$31</f>
        <v>749</v>
      </c>
      <c r="J19" s="10">
        <f>'[1]Wybrane dane  	 w tys. zł	 w ty'!$C$31</f>
        <v>849</v>
      </c>
      <c r="K19" s="10">
        <f>'[1]Wybrane dane  	 w tys. zł	 w ty'!$B$31</f>
        <v>749</v>
      </c>
      <c r="L19" s="10">
        <f>'[1]Wybrane dane  	 w tys. zł	 w ty'!$C$31</f>
        <v>849</v>
      </c>
      <c r="M19" s="10">
        <f>'[1]Wybrane dane  	 w tys. zł	 w ty'!$B$31</f>
        <v>749</v>
      </c>
    </row>
    <row r="20" spans="1:13" ht="15.75" thickBot="1" x14ac:dyDescent="0.3">
      <c r="A20" s="8" t="s">
        <v>31</v>
      </c>
      <c r="B20" s="12">
        <f>'[1]Wybrane dane  	 w tys. zł	 w ty'!$B$32</f>
        <v>27034</v>
      </c>
      <c r="C20" s="12">
        <f>'[1]Wybrane dane  	 w tys. zł	 w ty'!$C$32</f>
        <v>52434</v>
      </c>
      <c r="D20" s="12">
        <f>'[1]Wybrane dane  	 w tys. zł	 w ty'!$C$32</f>
        <v>52434</v>
      </c>
      <c r="E20" s="12">
        <f>'[1]Wybrane dane  	 w tys. zł	 w ty'!$B$32</f>
        <v>27034</v>
      </c>
      <c r="F20" s="12">
        <f>'[1]Wybrane dane  	 w tys. zł	 w ty'!$C$32</f>
        <v>52434</v>
      </c>
      <c r="G20" s="12">
        <f>'[1]Wybrane dane  	 w tys. zł	 w ty'!$B$32</f>
        <v>27034</v>
      </c>
      <c r="H20" s="12">
        <f>'[1]Wybrane dane  	 w tys. zł	 w ty'!$C$32</f>
        <v>52434</v>
      </c>
      <c r="I20" s="12">
        <f>'[1]Wybrane dane  	 w tys. zł	 w ty'!$B$32</f>
        <v>27034</v>
      </c>
      <c r="J20" s="12">
        <f>'[1]Wybrane dane  	 w tys. zł	 w ty'!$C$32</f>
        <v>52434</v>
      </c>
      <c r="K20" s="12">
        <f>'[1]Wybrane dane  	 w tys. zł	 w ty'!$B$32</f>
        <v>27034</v>
      </c>
      <c r="L20" s="12">
        <f>'[1]Wybrane dane  	 w tys. zł	 w ty'!$C$32</f>
        <v>52434</v>
      </c>
      <c r="M20" s="12">
        <f>'[1]Wybrane dane  	 w tys. zł	 w ty'!$B$32</f>
        <v>27034</v>
      </c>
    </row>
    <row r="21" spans="1:13" ht="15.75" thickBot="1" x14ac:dyDescent="0.3">
      <c r="A21" s="8" t="s">
        <v>32</v>
      </c>
      <c r="B21" s="12">
        <f>'[1]Wybrane dane  	 w tys. zł	 w ty'!$B$29</f>
        <v>19238</v>
      </c>
      <c r="C21" s="12">
        <f>'[1]Wybrane dane  	 w tys. zł	 w ty'!$C$29</f>
        <v>19801</v>
      </c>
      <c r="D21" s="12">
        <f>'[1]Wybrane dane  	 w tys. zł	 w ty'!$C$29</f>
        <v>19801</v>
      </c>
      <c r="E21" s="12">
        <f>'[1]Wybrane dane  	 w tys. zł	 w ty'!$B$29</f>
        <v>19238</v>
      </c>
      <c r="F21" s="12">
        <f>'[1]Wybrane dane  	 w tys. zł	 w ty'!$C$29</f>
        <v>19801</v>
      </c>
      <c r="G21" s="12">
        <f>'[1]Wybrane dane  	 w tys. zł	 w ty'!$B$29</f>
        <v>19238</v>
      </c>
      <c r="H21" s="12">
        <f>'[1]Wybrane dane  	 w tys. zł	 w ty'!$C$29</f>
        <v>19801</v>
      </c>
      <c r="I21" s="12">
        <f>'[1]Wybrane dane  	 w tys. zł	 w ty'!$B$29</f>
        <v>19238</v>
      </c>
      <c r="J21" s="12">
        <f>'[1]Wybrane dane  	 w tys. zł	 w ty'!$C$29</f>
        <v>19801</v>
      </c>
      <c r="K21" s="12">
        <f>'[1]Wybrane dane  	 w tys. zł	 w ty'!$B$29</f>
        <v>19238</v>
      </c>
      <c r="L21" s="12">
        <f>'[1]Wybrane dane  	 w tys. zł	 w ty'!$C$29</f>
        <v>19801</v>
      </c>
      <c r="M21" s="12">
        <f>'[1]Wybrane dane  	 w tys. zł	 w ty'!$B$29</f>
        <v>19238</v>
      </c>
    </row>
    <row r="22" spans="1:13" ht="15.75" thickBot="1" x14ac:dyDescent="0.3">
      <c r="A22" s="15" t="s">
        <v>33</v>
      </c>
      <c r="B22" s="10">
        <f>[1]ŚSSSF2!$C$11</f>
        <v>17498</v>
      </c>
      <c r="C22" s="10">
        <f>[1]ŚSSSF2!$D$11</f>
        <v>18329</v>
      </c>
      <c r="D22" s="10">
        <f>[1]ŚSSSF2!$D$11</f>
        <v>18329</v>
      </c>
      <c r="E22" s="10">
        <f>[1]ŚSSSF2!$C$11</f>
        <v>17498</v>
      </c>
      <c r="F22" s="10">
        <f>[1]ŚSSSF2!$D$11</f>
        <v>18329</v>
      </c>
      <c r="G22" s="10">
        <f>[1]ŚSSSF2!$C$11</f>
        <v>17498</v>
      </c>
      <c r="H22" s="10">
        <f>[1]ŚSSSF2!$D$11</f>
        <v>18329</v>
      </c>
      <c r="I22" s="10">
        <f>[1]ŚSSSF2!$C$11</f>
        <v>17498</v>
      </c>
      <c r="J22" s="10">
        <f>[1]ŚSSSF2!$D$11</f>
        <v>18329</v>
      </c>
      <c r="K22" s="10">
        <f>[1]ŚSSSF2!$C$11</f>
        <v>17498</v>
      </c>
      <c r="L22" s="10">
        <f>[1]ŚSSSF2!$D$11</f>
        <v>18329</v>
      </c>
      <c r="M22" s="10">
        <f>[1]ŚSSSF2!$C$11</f>
        <v>17498</v>
      </c>
    </row>
    <row r="23" spans="1:13" ht="15.75" thickBot="1" x14ac:dyDescent="0.3">
      <c r="A23" s="8" t="s">
        <v>34</v>
      </c>
      <c r="B23" s="12">
        <f>'[1]Wybrane dane  	 w tys. zł	 w ty'!$B$30</f>
        <v>205</v>
      </c>
      <c r="C23" s="12">
        <f>'[1]Wybrane dane  	 w tys. zł	 w ty'!$C$30</f>
        <v>205</v>
      </c>
      <c r="D23" s="12">
        <f>'[1]Wybrane dane  	 w tys. zł	 w ty'!$C$30</f>
        <v>205</v>
      </c>
      <c r="E23" s="12">
        <f>'[1]Wybrane dane  	 w tys. zł	 w ty'!$B$30</f>
        <v>205</v>
      </c>
      <c r="F23" s="12">
        <f>'[1]Wybrane dane  	 w tys. zł	 w ty'!$C$30</f>
        <v>205</v>
      </c>
      <c r="G23" s="12">
        <f>'[1]Wybrane dane  	 w tys. zł	 w ty'!$B$30</f>
        <v>205</v>
      </c>
      <c r="H23" s="12">
        <f>'[1]Wybrane dane  	 w tys. zł	 w ty'!$C$30</f>
        <v>205</v>
      </c>
      <c r="I23" s="12">
        <f>'[1]Wybrane dane  	 w tys. zł	 w ty'!$B$30</f>
        <v>205</v>
      </c>
      <c r="J23" s="12">
        <f>'[1]Wybrane dane  	 w tys. zł	 w ty'!$C$30</f>
        <v>205</v>
      </c>
      <c r="K23" s="12">
        <f>'[1]Wybrane dane  	 w tys. zł	 w ty'!$B$30</f>
        <v>205</v>
      </c>
      <c r="L23" s="12">
        <f>'[1]Wybrane dane  	 w tys. zł	 w ty'!$C$30</f>
        <v>205</v>
      </c>
      <c r="M23" s="12">
        <f>'[1]Wybrane dane  	 w tys. zł	 w ty'!$B$30</f>
        <v>205</v>
      </c>
    </row>
    <row r="24" spans="1:13" ht="29.25" thickBot="1" x14ac:dyDescent="0.3">
      <c r="A24" s="8" t="s">
        <v>35</v>
      </c>
      <c r="B24" s="12">
        <v>2052750</v>
      </c>
      <c r="C24" s="12" t="str">
        <f>A24</f>
        <v>Liczba akcji (w szt.)</v>
      </c>
      <c r="D24" s="12">
        <f>B24</f>
        <v>2052750</v>
      </c>
      <c r="E24" s="12">
        <v>2052751</v>
      </c>
      <c r="F24" s="12">
        <f t="shared" ref="F24" si="0">E24</f>
        <v>2052751</v>
      </c>
      <c r="G24" s="12">
        <v>2052752</v>
      </c>
      <c r="H24" s="12">
        <f t="shared" ref="H24" si="1">G24</f>
        <v>2052752</v>
      </c>
      <c r="I24" s="12">
        <v>2052753</v>
      </c>
      <c r="J24" s="12">
        <f t="shared" ref="J24" si="2">I24</f>
        <v>2052753</v>
      </c>
      <c r="K24" s="12">
        <v>2052754</v>
      </c>
      <c r="L24" s="12">
        <f t="shared" ref="L24" si="3">K24</f>
        <v>2052754</v>
      </c>
      <c r="M24" s="12">
        <v>2052755</v>
      </c>
    </row>
    <row r="25" spans="1:13" ht="15.75" thickBot="1" x14ac:dyDescent="0.3">
      <c r="A25" s="8" t="s">
        <v>36</v>
      </c>
      <c r="B25" s="14">
        <f>[1]ŚSSzW!$C$36</f>
        <v>-0.40482279868469129</v>
      </c>
      <c r="C25" s="14">
        <f>[1]ŚSSzW!$D$36</f>
        <v>2.1059554256485202</v>
      </c>
      <c r="D25" s="14">
        <f>[1]ŚSSzW!$D$36</f>
        <v>2.1059554256485202</v>
      </c>
      <c r="E25" s="14">
        <f>[1]ŚSSzW!$C$36</f>
        <v>-0.40482279868469129</v>
      </c>
      <c r="F25" s="14">
        <f>[1]ŚSSzW!$D$36</f>
        <v>2.1059554256485202</v>
      </c>
      <c r="G25" s="14">
        <f>[1]ŚSSzW!$C$36</f>
        <v>-0.40482279868469129</v>
      </c>
      <c r="H25" s="14">
        <f>[1]ŚSSzW!$D$36</f>
        <v>2.1059554256485202</v>
      </c>
      <c r="I25" s="14">
        <f>[1]ŚSSzW!$C$36</f>
        <v>-0.40482279868469129</v>
      </c>
      <c r="J25" s="14">
        <f>[1]ŚSSzW!$D$36</f>
        <v>2.1059554256485202</v>
      </c>
      <c r="K25" s="14">
        <f>[1]ŚSSzW!$C$36</f>
        <v>-0.40482279868469129</v>
      </c>
      <c r="L25" s="14">
        <f>[1]ŚSSzW!$D$36</f>
        <v>2.1059554256485202</v>
      </c>
      <c r="M25" s="14">
        <f>[1]ŚSSzW!$C$36</f>
        <v>-0.40482279868469129</v>
      </c>
    </row>
    <row r="26" spans="1:13" ht="15.75" thickBot="1" x14ac:dyDescent="0.3">
      <c r="A26" s="8" t="s">
        <v>37</v>
      </c>
      <c r="B26" s="14">
        <f>[1]ŚSSzW!$C$37</f>
        <v>-0.40482279868469129</v>
      </c>
      <c r="C26" s="14">
        <f>[1]ŚSSzW!$D$37</f>
        <v>2.1059554256485202</v>
      </c>
      <c r="D26" s="14">
        <f>[1]ŚSSzW!$D$37</f>
        <v>2.1059554256485202</v>
      </c>
      <c r="E26" s="14">
        <f>[1]ŚSSzW!$C$37</f>
        <v>-0.40482279868469129</v>
      </c>
      <c r="F26" s="14">
        <f>[1]ŚSSzW!$D$37</f>
        <v>2.1059554256485202</v>
      </c>
      <c r="G26" s="14">
        <f>[1]ŚSSzW!$C$37</f>
        <v>-0.40482279868469129</v>
      </c>
      <c r="H26" s="14">
        <f>[1]ŚSSzW!$D$37</f>
        <v>2.1059554256485202</v>
      </c>
      <c r="I26" s="14">
        <f>[1]ŚSSzW!$C$37</f>
        <v>-0.40482279868469129</v>
      </c>
      <c r="J26" s="14">
        <f>[1]ŚSSzW!$D$37</f>
        <v>2.1059554256485202</v>
      </c>
      <c r="K26" s="14">
        <f>[1]ŚSSzW!$C$37</f>
        <v>-0.40482279868469129</v>
      </c>
      <c r="L26" s="14">
        <f>[1]ŚSSzW!$D$37</f>
        <v>2.1059554256485202</v>
      </c>
      <c r="M26" s="14">
        <f>[1]ŚSSzW!$C$37</f>
        <v>-0.40482279868469129</v>
      </c>
    </row>
  </sheetData>
  <mergeCells count="2">
    <mergeCell ref="A2:D2"/>
    <mergeCell ref="A14:D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C179-6E9E-4D78-BD08-D30D33BDE1AB}">
  <dimension ref="A1:J61"/>
  <sheetViews>
    <sheetView zoomScale="109" zoomScaleNormal="110" workbookViewId="0">
      <selection activeCell="J23" sqref="J23"/>
    </sheetView>
  </sheetViews>
  <sheetFormatPr defaultColWidth="8.85546875" defaultRowHeight="15" x14ac:dyDescent="0.25"/>
  <cols>
    <col min="1" max="1" width="102.42578125" customWidth="1"/>
    <col min="2" max="2" width="16.28515625" bestFit="1" customWidth="1"/>
    <col min="3" max="3" width="15.7109375" bestFit="1" customWidth="1"/>
    <col min="4" max="4" width="16.28515625" bestFit="1" customWidth="1"/>
    <col min="5" max="5" width="15.7109375" bestFit="1" customWidth="1"/>
    <col min="7" max="7" width="13.42578125" bestFit="1" customWidth="1"/>
    <col min="8" max="8" width="12.7109375" bestFit="1" customWidth="1"/>
    <col min="9" max="10" width="10.85546875" bestFit="1" customWidth="1"/>
  </cols>
  <sheetData>
    <row r="1" spans="1:10" x14ac:dyDescent="0.25">
      <c r="A1" s="44" t="s">
        <v>38</v>
      </c>
      <c r="B1" s="6" t="s">
        <v>39</v>
      </c>
      <c r="C1" s="6" t="s">
        <v>40</v>
      </c>
      <c r="D1" s="6" t="s">
        <v>39</v>
      </c>
      <c r="E1" s="6" t="s">
        <v>40</v>
      </c>
    </row>
    <row r="2" spans="1:10" ht="15.75" thickBot="1" x14ac:dyDescent="0.3">
      <c r="A2" s="45"/>
      <c r="B2" s="7" t="s">
        <v>41</v>
      </c>
      <c r="C2" s="7" t="s">
        <v>42</v>
      </c>
      <c r="D2" s="7" t="s">
        <v>41</v>
      </c>
      <c r="E2" s="7" t="s">
        <v>42</v>
      </c>
    </row>
    <row r="3" spans="1:10" ht="15.75" thickBot="1" x14ac:dyDescent="0.3">
      <c r="A3" s="46"/>
      <c r="B3" s="47" t="s">
        <v>43</v>
      </c>
      <c r="C3" s="48"/>
      <c r="D3" s="47" t="s">
        <v>44</v>
      </c>
      <c r="E3" s="48"/>
    </row>
    <row r="4" spans="1:10" ht="15.75" thickBot="1" x14ac:dyDescent="0.3">
      <c r="A4" s="55" t="s">
        <v>45</v>
      </c>
      <c r="B4" s="56"/>
      <c r="C4" s="56"/>
      <c r="D4" s="56"/>
      <c r="E4" s="57"/>
      <c r="H4" s="4">
        <v>45016</v>
      </c>
      <c r="I4" s="4">
        <v>44926</v>
      </c>
      <c r="J4" s="4">
        <v>44651</v>
      </c>
    </row>
    <row r="5" spans="1:10" ht="15.75" thickBot="1" x14ac:dyDescent="0.3">
      <c r="A5" s="2" t="s">
        <v>14</v>
      </c>
      <c r="B5" s="3">
        <f>'[1]Wybrane dane  	 w tys. zł	 w ty'!$B$44</f>
        <v>13472</v>
      </c>
      <c r="C5" s="3">
        <f>'[1]Wybrane dane  	 w tys. zł	 w ty'!$C$44</f>
        <v>10125</v>
      </c>
      <c r="D5" s="3">
        <f>B5/$H$6</f>
        <v>2866.382978723404</v>
      </c>
      <c r="E5" s="3">
        <f>C5/$J$6</f>
        <v>2178.7312790497504</v>
      </c>
      <c r="F5" s="1"/>
      <c r="G5" t="s">
        <v>46</v>
      </c>
      <c r="H5">
        <v>4.6755000000000004</v>
      </c>
      <c r="I5">
        <v>4.6898999999999997</v>
      </c>
      <c r="J5" s="11">
        <v>4.6524999999999999</v>
      </c>
    </row>
    <row r="6" spans="1:10" ht="15.75" thickBot="1" x14ac:dyDescent="0.3">
      <c r="A6" s="2" t="s">
        <v>15</v>
      </c>
      <c r="B6" s="3">
        <f>'[1]Wybrane dane  	 w tys. zł	 w ty'!$B$45</f>
        <v>-780</v>
      </c>
      <c r="C6" s="3">
        <f>'[1]Wybrane dane  	 w tys. zł	 w ty'!$C$45</f>
        <v>-736</v>
      </c>
      <c r="D6" s="3">
        <f t="shared" ref="D6:D13" si="0">B6/$H$6</f>
        <v>-165.95744680851064</v>
      </c>
      <c r="E6" s="3">
        <f t="shared" ref="E6:E15" si="1">C6/$J$6</f>
        <v>-158.37493544499915</v>
      </c>
      <c r="F6" s="1"/>
      <c r="G6" s="5" t="s">
        <v>47</v>
      </c>
      <c r="H6" s="11">
        <v>4.7</v>
      </c>
      <c r="I6" s="16">
        <v>4.6882833333333336</v>
      </c>
      <c r="J6" s="11">
        <v>4.6471999999999998</v>
      </c>
    </row>
    <row r="7" spans="1:10" ht="15.75" thickBot="1" x14ac:dyDescent="0.3">
      <c r="A7" s="2" t="s">
        <v>16</v>
      </c>
      <c r="B7" s="3">
        <f>'[1]Wybrane dane  	 w tys. zł	 w ty'!$B$46</f>
        <v>1227</v>
      </c>
      <c r="C7" s="3">
        <f>'[1]Wybrane dane  	 w tys. zł	 w ty'!$C$46</f>
        <v>518</v>
      </c>
      <c r="D7" s="3">
        <f>B7/$H$6</f>
        <v>261.06382978723406</v>
      </c>
      <c r="E7" s="3">
        <f t="shared" si="1"/>
        <v>111.46496815286625</v>
      </c>
      <c r="F7" s="1"/>
    </row>
    <row r="8" spans="1:10" x14ac:dyDescent="0.25">
      <c r="A8" s="2" t="s">
        <v>17</v>
      </c>
      <c r="B8" s="3">
        <f>'[1]Wybrane dane  	 w tys. zł	 w ty'!$B$47</f>
        <v>-562</v>
      </c>
      <c r="C8" s="3">
        <f>'[1]Wybrane dane  	 w tys. zł	 w ty'!$C$47</f>
        <v>-494</v>
      </c>
      <c r="D8" s="3">
        <f t="shared" si="0"/>
        <v>-119.57446808510637</v>
      </c>
      <c r="E8" s="3">
        <f t="shared" si="1"/>
        <v>-106.30056808400758</v>
      </c>
      <c r="F8" s="1"/>
    </row>
    <row r="9" spans="1:10" ht="15.75" thickBot="1" x14ac:dyDescent="0.3">
      <c r="A9" s="2" t="s">
        <v>18</v>
      </c>
      <c r="B9" s="3">
        <f>'[1]Wybrane dane  	 w tys. zł	 w ty'!$B$48</f>
        <v>-646</v>
      </c>
      <c r="C9" s="3">
        <f>'[1]Wybrane dane  	 w tys. zł	 w ty'!$C$48</f>
        <v>-371</v>
      </c>
      <c r="D9" s="3">
        <f t="shared" si="0"/>
        <v>-137.44680851063831</v>
      </c>
      <c r="E9" s="3">
        <f>C9/$J$6</f>
        <v>-79.833017731106906</v>
      </c>
      <c r="F9" s="1"/>
    </row>
    <row r="10" spans="1:10" ht="15.75" thickBot="1" x14ac:dyDescent="0.3">
      <c r="A10" s="2" t="s">
        <v>19</v>
      </c>
      <c r="B10" s="3">
        <f>'[1]Wybrane dane  	 w tys. zł	 w ty'!$B$49</f>
        <v>-563</v>
      </c>
      <c r="C10" s="3">
        <f>'[1]Wybrane dane  	 w tys. zł	 w ty'!$C$49</f>
        <v>54</v>
      </c>
      <c r="D10" s="3">
        <f t="shared" si="0"/>
        <v>-119.78723404255318</v>
      </c>
      <c r="E10" s="3">
        <f t="shared" si="1"/>
        <v>11.619900154932003</v>
      </c>
      <c r="F10" s="1"/>
    </row>
    <row r="11" spans="1:10" ht="15.75" thickBot="1" x14ac:dyDescent="0.3">
      <c r="A11" s="2" t="s">
        <v>20</v>
      </c>
      <c r="B11" s="3">
        <f>'[1]Wybrane dane  	 w tys. zł	 w ty'!$B$50</f>
        <v>-831</v>
      </c>
      <c r="C11" s="3">
        <f>'[1]Wybrane dane  	 w tys. zł	 w ty'!$C$50</f>
        <v>-71</v>
      </c>
      <c r="D11" s="3">
        <f t="shared" si="0"/>
        <v>-176.80851063829786</v>
      </c>
      <c r="E11" s="3">
        <f t="shared" si="1"/>
        <v>-15.278016870373559</v>
      </c>
      <c r="F11" s="1"/>
    </row>
    <row r="12" spans="1:10" ht="15.75" thickBot="1" x14ac:dyDescent="0.3">
      <c r="A12" s="2" t="s">
        <v>21</v>
      </c>
      <c r="B12" s="3">
        <f>'[1]Wybrane dane  	 w tys. zł	 w ty'!$B$56</f>
        <v>-22386</v>
      </c>
      <c r="C12" s="3">
        <f>'[1]Wybrane dane  	 w tys. zł	 w ty'!$C$56</f>
        <v>-3854</v>
      </c>
      <c r="D12" s="3">
        <f t="shared" si="0"/>
        <v>-4762.9787234042551</v>
      </c>
      <c r="E12" s="3">
        <f>C12/$J$6</f>
        <v>-829.31657772422102</v>
      </c>
      <c r="F12" s="1"/>
    </row>
    <row r="13" spans="1:10" ht="15.75" thickBot="1" x14ac:dyDescent="0.3">
      <c r="A13" s="2" t="s">
        <v>22</v>
      </c>
      <c r="B13" s="3">
        <f>'[1]Wybrane dane  	 w tys. zł	 w ty'!$B$57</f>
        <v>-2286</v>
      </c>
      <c r="C13" s="3">
        <f>'[1]Wybrane dane  	 w tys. zł	 w ty'!$C$57</f>
        <v>-799</v>
      </c>
      <c r="D13" s="3">
        <f t="shared" si="0"/>
        <v>-486.38297872340422</v>
      </c>
      <c r="E13" s="3">
        <f t="shared" si="1"/>
        <v>-171.93148562575314</v>
      </c>
      <c r="F13" s="1"/>
    </row>
    <row r="14" spans="1:10" ht="15.75" thickBot="1" x14ac:dyDescent="0.3">
      <c r="A14" s="2" t="s">
        <v>23</v>
      </c>
      <c r="B14" s="3">
        <f>'[1]Wybrane dane  	 w tys. zł	 w ty'!$B$58</f>
        <v>618</v>
      </c>
      <c r="C14" s="3">
        <f>'[1]Wybrane dane  	 w tys. zł	 w ty'!$C$58</f>
        <v>481</v>
      </c>
      <c r="D14" s="3">
        <f>B14/$H$6</f>
        <v>131.48936170212767</v>
      </c>
      <c r="E14" s="3">
        <f t="shared" si="1"/>
        <v>103.5031847133758</v>
      </c>
      <c r="F14" s="1"/>
    </row>
    <row r="15" spans="1:10" ht="15.75" thickBot="1" x14ac:dyDescent="0.3">
      <c r="A15" s="2" t="s">
        <v>24</v>
      </c>
      <c r="B15" s="3">
        <f>'[1]Wybrane dane  	 w tys. zł	 w ty'!$B$59</f>
        <v>-24054</v>
      </c>
      <c r="C15" s="3">
        <f>'[1]Wybrane dane  	 w tys. zł	 w ty'!$C$59</f>
        <v>-4172</v>
      </c>
      <c r="D15" s="3">
        <f>B15/$H$6</f>
        <v>-5117.8723404255315</v>
      </c>
      <c r="E15" s="3">
        <f t="shared" si="1"/>
        <v>-897.7448786365984</v>
      </c>
      <c r="F15" s="1"/>
    </row>
    <row r="16" spans="1:10" ht="15.75" thickBot="1" x14ac:dyDescent="0.3">
      <c r="A16" s="58" t="s">
        <v>48</v>
      </c>
      <c r="B16" s="59"/>
      <c r="C16" s="59"/>
      <c r="D16" s="59"/>
      <c r="E16" s="60"/>
    </row>
    <row r="17" spans="1:6" ht="15.75" thickBot="1" x14ac:dyDescent="0.3">
      <c r="A17" s="8" t="s">
        <v>26</v>
      </c>
      <c r="B17" s="12">
        <f>'[1]Wybrane dane  	 w tys. zł	 w ty'!$B$33</f>
        <v>47021</v>
      </c>
      <c r="C17" s="12">
        <f>'[1]Wybrane dane  	 w tys. zł	 w ty'!$C$33</f>
        <v>73084</v>
      </c>
      <c r="D17" s="12">
        <f>B17/$H$5</f>
        <v>10056.892310982781</v>
      </c>
      <c r="E17" s="12">
        <f>C17/$I$5</f>
        <v>15583.27469668863</v>
      </c>
    </row>
    <row r="18" spans="1:6" ht="15.75" thickBot="1" x14ac:dyDescent="0.3">
      <c r="A18" s="8" t="s">
        <v>27</v>
      </c>
      <c r="B18" s="12">
        <f>'[1]Wybrane dane  	 w tys. zł	 w ty'!$B$34</f>
        <v>248</v>
      </c>
      <c r="C18" s="12">
        <f>'[1]Wybrane dane  	 w tys. zł	 w ty'!$C$34</f>
        <v>318</v>
      </c>
      <c r="D18" s="12">
        <f t="shared" ref="D18:D28" si="2">B18/$H$5</f>
        <v>53.042455352368727</v>
      </c>
      <c r="E18" s="12">
        <f>C18/$I$5</f>
        <v>67.805283694748297</v>
      </c>
    </row>
    <row r="19" spans="1:6" ht="15.75" thickBot="1" x14ac:dyDescent="0.3">
      <c r="A19" s="8" t="s">
        <v>28</v>
      </c>
      <c r="B19" s="12">
        <f>'[1]Wybrane dane  	 w tys. zł	 w ty'!$B$35</f>
        <v>9958</v>
      </c>
      <c r="C19" s="12">
        <f>'[1]Wybrane dane  	 w tys. zł	 w ty'!$C$35</f>
        <v>11263</v>
      </c>
      <c r="D19" s="12">
        <f t="shared" si="2"/>
        <v>2129.8256870922892</v>
      </c>
      <c r="E19" s="17">
        <f>C19/$I$5</f>
        <v>2401.5437429369499</v>
      </c>
    </row>
    <row r="20" spans="1:6" ht="15.75" thickBot="1" x14ac:dyDescent="0.3">
      <c r="A20" s="8" t="s">
        <v>29</v>
      </c>
      <c r="B20" s="12">
        <f>'[1]Wybrane dane  	 w tys. zł	 w ty'!$B$36</f>
        <v>7947</v>
      </c>
      <c r="C20" s="12">
        <f>'[1]Wybrane dane  	 w tys. zł	 w ty'!$C$36</f>
        <v>32001</v>
      </c>
      <c r="D20" s="12">
        <f t="shared" si="2"/>
        <v>1699.7112608277189</v>
      </c>
      <c r="E20" s="17">
        <f t="shared" ref="E20:E28" si="3">C20/$I$5</f>
        <v>6823.386426149812</v>
      </c>
    </row>
    <row r="21" spans="1:6" ht="15.75" thickBot="1" x14ac:dyDescent="0.3">
      <c r="A21" s="8" t="s">
        <v>30</v>
      </c>
      <c r="B21" s="10">
        <f>'[1]Wybrane dane  	 w tys. zł	 w ty'!$B$31</f>
        <v>749</v>
      </c>
      <c r="C21" s="10">
        <f>'[1]Wybrane dane  	 w tys. zł	 w ty'!$C$31</f>
        <v>849</v>
      </c>
      <c r="D21" s="12">
        <f t="shared" si="2"/>
        <v>160.19677039888779</v>
      </c>
      <c r="E21" s="12">
        <f t="shared" si="3"/>
        <v>181.02731401522422</v>
      </c>
      <c r="F21" s="18"/>
    </row>
    <row r="22" spans="1:6" ht="15.75" thickBot="1" x14ac:dyDescent="0.3">
      <c r="A22" s="8" t="s">
        <v>31</v>
      </c>
      <c r="B22" s="12">
        <f>'[1]Wybrane dane  	 w tys. zł	 w ty'!$B$32</f>
        <v>27034</v>
      </c>
      <c r="C22" s="12">
        <f>'[1]Wybrane dane  	 w tys. zł	 w ty'!$C$32</f>
        <v>52434</v>
      </c>
      <c r="D22" s="12">
        <f>B22/$H$5</f>
        <v>5782.0553951449037</v>
      </c>
      <c r="E22" s="12">
        <f t="shared" si="3"/>
        <v>11180.195739781233</v>
      </c>
      <c r="F22" s="18"/>
    </row>
    <row r="23" spans="1:6" ht="15.75" thickBot="1" x14ac:dyDescent="0.3">
      <c r="A23" s="8" t="s">
        <v>32</v>
      </c>
      <c r="B23" s="12">
        <f>'[1]Wybrane dane  	 w tys. zł	 w ty'!$B$29</f>
        <v>19238</v>
      </c>
      <c r="C23" s="12">
        <f>'[1]Wybrane dane  	 w tys. zł	 w ty'!$C$29</f>
        <v>19801</v>
      </c>
      <c r="D23" s="12">
        <f t="shared" si="2"/>
        <v>4114.6401454389897</v>
      </c>
      <c r="E23" s="12">
        <f t="shared" si="3"/>
        <v>4222.0516428921728</v>
      </c>
      <c r="F23" s="18"/>
    </row>
    <row r="24" spans="1:6" ht="15.75" thickBot="1" x14ac:dyDescent="0.3">
      <c r="A24" s="15" t="s">
        <v>33</v>
      </c>
      <c r="B24" s="10">
        <f>[1]ŚSSSF2!$C$11</f>
        <v>17498</v>
      </c>
      <c r="C24" s="10">
        <f>[1]ŚSSSF2!$D$11</f>
        <v>18329</v>
      </c>
      <c r="D24" s="12">
        <f>B24/$H$5</f>
        <v>3742.4874344989839</v>
      </c>
      <c r="E24" s="12">
        <f t="shared" si="3"/>
        <v>3908.1856756007592</v>
      </c>
      <c r="F24" s="19"/>
    </row>
    <row r="25" spans="1:6" ht="15.75" thickBot="1" x14ac:dyDescent="0.3">
      <c r="A25" s="8" t="s">
        <v>34</v>
      </c>
      <c r="B25" s="12">
        <f>'[1]Wybrane dane  	 w tys. zł	 w ty'!$B$30</f>
        <v>205</v>
      </c>
      <c r="C25" s="12">
        <f>'[1]Wybrane dane  	 w tys. zł	 w ty'!$C$30</f>
        <v>205</v>
      </c>
      <c r="D25" s="12">
        <f t="shared" si="2"/>
        <v>43.845578013046726</v>
      </c>
      <c r="E25" s="12">
        <f t="shared" si="3"/>
        <v>43.710953325230818</v>
      </c>
      <c r="F25" s="18"/>
    </row>
    <row r="26" spans="1:6" ht="15.75" thickBot="1" x14ac:dyDescent="0.3">
      <c r="A26" s="8" t="s">
        <v>35</v>
      </c>
      <c r="B26" s="12">
        <v>2052750</v>
      </c>
      <c r="C26" s="12">
        <f>B26</f>
        <v>2052750</v>
      </c>
      <c r="D26" s="12">
        <f t="shared" si="2"/>
        <v>439043.95251844719</v>
      </c>
      <c r="E26" s="12">
        <f t="shared" si="3"/>
        <v>437695.89969935396</v>
      </c>
      <c r="F26" s="19"/>
    </row>
    <row r="27" spans="1:6" ht="15.75" thickBot="1" x14ac:dyDescent="0.3">
      <c r="A27" s="8" t="s">
        <v>36</v>
      </c>
      <c r="B27" s="14">
        <f>[1]ŚSSzW!$C$36</f>
        <v>-0.40482279868469129</v>
      </c>
      <c r="C27" s="14">
        <f>[1]ŚSSzW!$D$36</f>
        <v>2.1059554256485202</v>
      </c>
      <c r="D27" s="14">
        <f t="shared" si="2"/>
        <v>-8.6583851713119719E-2</v>
      </c>
      <c r="E27" s="14">
        <f t="shared" si="3"/>
        <v>0.44904058202701985</v>
      </c>
      <c r="F27" s="19"/>
    </row>
    <row r="28" spans="1:6" ht="15.75" thickBot="1" x14ac:dyDescent="0.3">
      <c r="A28" s="8" t="s">
        <v>37</v>
      </c>
      <c r="B28" s="14">
        <f>[1]ŚSSzW!$C$37</f>
        <v>-0.40482279868469129</v>
      </c>
      <c r="C28" s="14">
        <f>[1]ŚSSzW!$D$37</f>
        <v>2.1059554256485202</v>
      </c>
      <c r="D28" s="14">
        <f t="shared" si="2"/>
        <v>-8.6583851713119719E-2</v>
      </c>
      <c r="E28" s="14">
        <f t="shared" si="3"/>
        <v>0.44904058202701985</v>
      </c>
      <c r="F28" s="19"/>
    </row>
    <row r="29" spans="1:6" ht="15.75" thickBot="1" x14ac:dyDescent="0.3">
      <c r="A29" s="52" t="s">
        <v>49</v>
      </c>
      <c r="B29" s="53"/>
      <c r="C29" s="53"/>
      <c r="D29" s="53"/>
      <c r="E29" s="54"/>
    </row>
    <row r="30" spans="1:6" ht="15.75" thickBot="1" x14ac:dyDescent="0.3">
      <c r="A30" s="2" t="s">
        <v>14</v>
      </c>
      <c r="B30" s="3">
        <f>'[2]Wybrane dane  	 w tys. zł	 w ty'!$B$42</f>
        <v>8619</v>
      </c>
      <c r="C30" s="3">
        <f>'[2]Wybrane dane  	 w tys. zł	 w ty'!$C$42</f>
        <v>7577</v>
      </c>
      <c r="D30" s="3">
        <f t="shared" ref="D30:D39" si="4">B30/$H$6</f>
        <v>1833.8297872340424</v>
      </c>
      <c r="E30" s="3">
        <f t="shared" ref="E30:E39" si="5">C30/$J$6</f>
        <v>1630.4441384059219</v>
      </c>
      <c r="F30" s="1"/>
    </row>
    <row r="31" spans="1:6" ht="15.75" thickBot="1" x14ac:dyDescent="0.3">
      <c r="A31" s="2" t="s">
        <v>15</v>
      </c>
      <c r="B31" s="3">
        <f>'[2]Wybrane dane  	 w tys. zł	 w ty'!$B$43</f>
        <v>-1910</v>
      </c>
      <c r="C31" s="3">
        <f>'[2]Wybrane dane  	 w tys. zł	 w ty'!$C$43</f>
        <v>-1437</v>
      </c>
      <c r="D31" s="3">
        <f t="shared" si="4"/>
        <v>-406.38297872340422</v>
      </c>
      <c r="E31" s="3">
        <f>C31/$J$6</f>
        <v>-309.21845412291276</v>
      </c>
      <c r="F31" s="20"/>
    </row>
    <row r="32" spans="1:6" ht="15.75" thickBot="1" x14ac:dyDescent="0.3">
      <c r="A32" s="2" t="s">
        <v>16</v>
      </c>
      <c r="B32" s="3">
        <f>'[2]Wybrane dane  	 w tys. zł	 w ty'!$B$44</f>
        <v>1226</v>
      </c>
      <c r="C32" s="3">
        <f>'[2]Wybrane dane  	 w tys. zł	 w ty'!$C$44</f>
        <v>517</v>
      </c>
      <c r="D32" s="3">
        <f t="shared" si="4"/>
        <v>260.85106382978722</v>
      </c>
      <c r="E32" s="3">
        <f t="shared" si="5"/>
        <v>111.24978481666381</v>
      </c>
      <c r="F32" s="20"/>
    </row>
    <row r="33" spans="1:6" ht="15.75" thickBot="1" x14ac:dyDescent="0.3">
      <c r="A33" s="2" t="s">
        <v>17</v>
      </c>
      <c r="B33" s="3">
        <f>'[2]Wybrane dane  	 w tys. zł	 w ty'!$B$45</f>
        <v>-1819</v>
      </c>
      <c r="C33" s="3">
        <f>'[2]Wybrane dane  	 w tys. zł	 w ty'!$C$45</f>
        <v>-1193</v>
      </c>
      <c r="D33" s="3">
        <f t="shared" si="4"/>
        <v>-387.02127659574467</v>
      </c>
      <c r="E33" s="3">
        <f>C33/$J$6</f>
        <v>-256.7137200895163</v>
      </c>
      <c r="F33" s="1"/>
    </row>
    <row r="34" spans="1:6" ht="15.75" thickBot="1" x14ac:dyDescent="0.3">
      <c r="A34" s="2" t="s">
        <v>18</v>
      </c>
      <c r="B34" s="3">
        <f>'[2]Wybrane dane  	 w tys. zł	 w ty'!$B$46</f>
        <v>-1865</v>
      </c>
      <c r="C34" s="3">
        <f>'[2]Wybrane dane  	 w tys. zł	 w ty'!$C$46</f>
        <v>-1113</v>
      </c>
      <c r="D34" s="3">
        <f t="shared" si="4"/>
        <v>-396.80851063829783</v>
      </c>
      <c r="E34" s="3">
        <f t="shared" si="5"/>
        <v>-239.49905319332072</v>
      </c>
      <c r="F34" s="20"/>
    </row>
    <row r="35" spans="1:6" ht="15.75" thickBot="1" x14ac:dyDescent="0.3">
      <c r="A35" s="2" t="s">
        <v>19</v>
      </c>
      <c r="B35" s="3">
        <f>'[2]Wybrane dane  	 w tys. zł	 w ty'!$B$47</f>
        <v>-1550</v>
      </c>
      <c r="C35" s="3">
        <f>'[2]Wybrane dane  	 w tys. zł	 w ty'!$C$47</f>
        <v>-526</v>
      </c>
      <c r="D35" s="3">
        <f t="shared" si="4"/>
        <v>-329.78723404255317</v>
      </c>
      <c r="E35" s="3">
        <f t="shared" si="5"/>
        <v>-113.18643484248581</v>
      </c>
      <c r="F35" s="1"/>
    </row>
    <row r="36" spans="1:6" ht="15.75" thickBot="1" x14ac:dyDescent="0.3">
      <c r="A36" s="2" t="s">
        <v>21</v>
      </c>
      <c r="B36" s="3">
        <f>'[2]Wybrane dane  	 w tys. zł	 w ty'!$B$54</f>
        <v>-22467</v>
      </c>
      <c r="C36" s="3">
        <f>'[2]Wybrane dane  	 w tys. zł	 w ty'!$C$54</f>
        <v>-4759.5565000000015</v>
      </c>
      <c r="D36" s="3">
        <f t="shared" si="4"/>
        <v>-4780.2127659574462</v>
      </c>
      <c r="E36" s="3">
        <f t="shared" si="5"/>
        <v>-1024.1772465140302</v>
      </c>
      <c r="F36" s="1"/>
    </row>
    <row r="37" spans="1:6" ht="15.75" thickBot="1" x14ac:dyDescent="0.3">
      <c r="A37" s="2" t="s">
        <v>22</v>
      </c>
      <c r="B37" s="3">
        <f>'[2]Wybrane dane  	 w tys. zł	 w ty'!$B$55</f>
        <v>-2290</v>
      </c>
      <c r="C37" s="3">
        <f>'[2]Wybrane dane  	 w tys. zł	 w ty'!$C$55</f>
        <v>-797</v>
      </c>
      <c r="D37" s="3">
        <f>B37/$H$6</f>
        <v>-487.23404255319144</v>
      </c>
      <c r="E37" s="3">
        <f t="shared" si="5"/>
        <v>-171.50111895334825</v>
      </c>
      <c r="F37" s="1"/>
    </row>
    <row r="38" spans="1:6" ht="15.75" thickBot="1" x14ac:dyDescent="0.3">
      <c r="A38" s="2" t="s">
        <v>23</v>
      </c>
      <c r="B38" s="3">
        <f>'[2]Wybrane dane  	 w tys. zł	 w ty'!$B$56</f>
        <v>618</v>
      </c>
      <c r="C38" s="3">
        <f>'[2]Wybrane dane  	 w tys. zł	 w ty'!$C$56</f>
        <v>940</v>
      </c>
      <c r="D38" s="3">
        <f t="shared" si="4"/>
        <v>131.48936170212767</v>
      </c>
      <c r="E38" s="3">
        <f t="shared" si="5"/>
        <v>202.27233603029782</v>
      </c>
      <c r="F38" s="1"/>
    </row>
    <row r="39" spans="1:6" ht="15.75" thickBot="1" x14ac:dyDescent="0.3">
      <c r="A39" s="2" t="s">
        <v>24</v>
      </c>
      <c r="B39" s="3">
        <f>'[2]Wybrane dane  	 w tys. zł	 w ty'!$B$57</f>
        <v>-24139</v>
      </c>
      <c r="C39" s="3">
        <f>'[2]Wybrane dane  	 w tys. zł	 w ty'!$C$57</f>
        <v>-4616.5565000000015</v>
      </c>
      <c r="D39" s="3">
        <f t="shared" si="4"/>
        <v>-5135.9574468085102</v>
      </c>
      <c r="E39" s="3">
        <f t="shared" si="5"/>
        <v>-993.40602943708075</v>
      </c>
      <c r="F39" s="1"/>
    </row>
    <row r="40" spans="1:6" ht="15.75" thickBot="1" x14ac:dyDescent="0.3">
      <c r="A40" s="58" t="s">
        <v>48</v>
      </c>
      <c r="B40" s="59"/>
      <c r="C40" s="59"/>
      <c r="D40" s="59"/>
      <c r="E40" s="60"/>
    </row>
    <row r="41" spans="1:6" ht="15.75" thickBot="1" x14ac:dyDescent="0.3">
      <c r="A41" s="8" t="s">
        <v>26</v>
      </c>
      <c r="B41" s="12">
        <f>'[2]Wybrane dane  	 w tys. zł	 w ty'!$B$33</f>
        <v>37571</v>
      </c>
      <c r="C41" s="12">
        <f>'[2]Wybrane dane  	 w tys. zł	 w ty'!$C$33</f>
        <v>63005</v>
      </c>
      <c r="D41" s="12">
        <f t="shared" ref="D41:D51" si="6">B41/$H$5</f>
        <v>8035.7181050155059</v>
      </c>
      <c r="E41" s="12">
        <f>C41/$I$5</f>
        <v>13434.188362225208</v>
      </c>
    </row>
    <row r="42" spans="1:6" ht="15.75" thickBot="1" x14ac:dyDescent="0.3">
      <c r="A42" s="8" t="s">
        <v>27</v>
      </c>
      <c r="B42" s="12">
        <f>'[2]Wybrane dane  	 w tys. zł	 w ty'!$B$34</f>
        <v>248</v>
      </c>
      <c r="C42" s="12">
        <f>'[2]Wybrane dane  	 w tys. zł	 w ty'!$C$34</f>
        <v>318</v>
      </c>
      <c r="D42" s="12">
        <f>B42/$H$5</f>
        <v>53.042455352368727</v>
      </c>
      <c r="E42" s="12">
        <f>C42/$I$5</f>
        <v>67.805283694748297</v>
      </c>
    </row>
    <row r="43" spans="1:6" ht="15.75" thickBot="1" x14ac:dyDescent="0.3">
      <c r="A43" s="8" t="s">
        <v>28</v>
      </c>
      <c r="B43" s="12">
        <f>'[2]Wybrane dane  	 w tys. zł	 w ty'!$B$35</f>
        <v>7352</v>
      </c>
      <c r="C43" s="12">
        <f>'[2]Wybrane dane  	 w tys. zł	 w ty'!$C$35</f>
        <v>7737</v>
      </c>
      <c r="D43" s="12">
        <f t="shared" si="6"/>
        <v>1572.4521441557051</v>
      </c>
      <c r="E43" s="12">
        <f t="shared" ref="E43:E51" si="7">C43/$I$5</f>
        <v>1649.7153457429797</v>
      </c>
    </row>
    <row r="44" spans="1:6" ht="15.75" thickBot="1" x14ac:dyDescent="0.3">
      <c r="A44" s="8" t="s">
        <v>29</v>
      </c>
      <c r="B44" s="21">
        <f>'[2]Wybrane dane  	 w tys. zł	 w ty'!$B$36</f>
        <v>1424</v>
      </c>
      <c r="C44" s="12">
        <f>'[2]Wybrane dane  	 w tys. zł	 w ty'!$C$36</f>
        <v>25563</v>
      </c>
      <c r="D44" s="12">
        <f t="shared" si="6"/>
        <v>304.56635653940754</v>
      </c>
      <c r="E44" s="12">
        <f t="shared" si="7"/>
        <v>5450.6492675750023</v>
      </c>
    </row>
    <row r="45" spans="1:6" ht="15.75" thickBot="1" x14ac:dyDescent="0.3">
      <c r="A45" s="8" t="s">
        <v>30</v>
      </c>
      <c r="B45" s="10">
        <f>'[2]Wybrane dane  	 w tys. zł	 w ty'!$B$31</f>
        <v>749</v>
      </c>
      <c r="C45" s="10">
        <f>'[2]Wybrane dane  	 w tys. zł	 w ty'!$C$31</f>
        <v>849</v>
      </c>
      <c r="D45" s="12">
        <f t="shared" si="6"/>
        <v>160.19677039888779</v>
      </c>
      <c r="E45" s="12">
        <f t="shared" si="7"/>
        <v>181.02731401522422</v>
      </c>
    </row>
    <row r="46" spans="1:6" ht="15.75" thickBot="1" x14ac:dyDescent="0.3">
      <c r="A46" s="8" t="s">
        <v>31</v>
      </c>
      <c r="B46" s="12">
        <f>'[2]Wybrane dane  	 w tys. zł	 w ty'!$B$32</f>
        <v>24571</v>
      </c>
      <c r="C46" s="12">
        <f>'[2]Wybrane dane  	 w tys. zł	 w ty'!$C$32</f>
        <v>48355</v>
      </c>
      <c r="D46" s="12">
        <f t="shared" si="6"/>
        <v>5255.2668163832741</v>
      </c>
      <c r="E46" s="12">
        <f t="shared" si="7"/>
        <v>10310.45438069042</v>
      </c>
    </row>
    <row r="47" spans="1:6" ht="15.75" thickBot="1" x14ac:dyDescent="0.3">
      <c r="A47" s="8" t="s">
        <v>32</v>
      </c>
      <c r="B47" s="12">
        <f>'[2]Wybrane dane  	 w tys. zł	 w ty'!$B$29</f>
        <v>12251</v>
      </c>
      <c r="C47" s="12">
        <f>'[2]Wybrane dane  	 w tys. zł	 w ty'!$C$29</f>
        <v>13801</v>
      </c>
      <c r="D47" s="12">
        <f>B47/$H$5</f>
        <v>2620.2545182333438</v>
      </c>
      <c r="E47" s="12">
        <f t="shared" si="7"/>
        <v>2942.7066675195633</v>
      </c>
    </row>
    <row r="48" spans="1:6" ht="15.75" thickBot="1" x14ac:dyDescent="0.3">
      <c r="A48" s="8" t="s">
        <v>34</v>
      </c>
      <c r="B48" s="12">
        <f>'[2]Wybrane dane  	 w tys. zł	 w ty'!$B$30</f>
        <v>205</v>
      </c>
      <c r="C48" s="12">
        <f>'[2]Wybrane dane  	 w tys. zł	 w ty'!$C$30</f>
        <v>205</v>
      </c>
      <c r="D48" s="12">
        <f t="shared" si="6"/>
        <v>43.845578013046726</v>
      </c>
      <c r="E48" s="12">
        <f t="shared" si="7"/>
        <v>43.710953325230818</v>
      </c>
    </row>
    <row r="49" spans="1:6" ht="15.75" thickBot="1" x14ac:dyDescent="0.3">
      <c r="A49" s="8" t="s">
        <v>35</v>
      </c>
      <c r="B49" s="12">
        <f>B26</f>
        <v>2052750</v>
      </c>
      <c r="C49" s="12">
        <f>C26</f>
        <v>2052750</v>
      </c>
      <c r="D49" s="12"/>
      <c r="E49" s="12"/>
      <c r="F49" s="9"/>
    </row>
    <row r="50" spans="1:6" ht="15.75" thickBot="1" x14ac:dyDescent="0.3">
      <c r="A50" s="8" t="s">
        <v>36</v>
      </c>
      <c r="B50" s="14">
        <f>[2]ŚSSzW!$C$33</f>
        <v>-0.75508464255267327</v>
      </c>
      <c r="C50" s="10">
        <f>[2]ŚSSzW!$D$33</f>
        <v>1.33</v>
      </c>
      <c r="D50" s="13">
        <f t="shared" si="6"/>
        <v>-0.1614981590316914</v>
      </c>
      <c r="E50" s="13">
        <f t="shared" si="7"/>
        <v>0.2835881362075951</v>
      </c>
      <c r="F50" s="9"/>
    </row>
    <row r="51" spans="1:6" ht="15.75" thickBot="1" x14ac:dyDescent="0.3">
      <c r="A51" s="8" t="s">
        <v>37</v>
      </c>
      <c r="B51" s="14">
        <f>[2]ŚSSzW!$C$34</f>
        <v>-0.75508464255267327</v>
      </c>
      <c r="C51" s="10">
        <f>[2]ŚSSzW!$D$34</f>
        <v>1.33</v>
      </c>
      <c r="D51" s="13">
        <f t="shared" si="6"/>
        <v>-0.1614981590316914</v>
      </c>
      <c r="E51" s="13">
        <f t="shared" si="7"/>
        <v>0.2835881362075951</v>
      </c>
      <c r="F51" s="9"/>
    </row>
    <row r="54" spans="1:6" ht="15.75" thickBot="1" x14ac:dyDescent="0.3"/>
    <row r="55" spans="1:6" x14ac:dyDescent="0.25">
      <c r="A55" s="61" t="s">
        <v>50</v>
      </c>
      <c r="B55" s="62"/>
      <c r="C55" s="62"/>
      <c r="D55" s="62"/>
      <c r="E55" s="63"/>
    </row>
    <row r="56" spans="1:6" x14ac:dyDescent="0.25">
      <c r="A56" s="49" t="s">
        <v>51</v>
      </c>
      <c r="B56" s="50"/>
      <c r="C56" s="50"/>
      <c r="D56" s="50"/>
      <c r="E56" s="51"/>
    </row>
    <row r="57" spans="1:6" x14ac:dyDescent="0.25">
      <c r="A57" s="49" t="s">
        <v>52</v>
      </c>
      <c r="B57" s="50"/>
      <c r="C57" s="50"/>
      <c r="D57" s="50"/>
      <c r="E57" s="51"/>
    </row>
    <row r="58" spans="1:6" x14ac:dyDescent="0.25">
      <c r="A58" s="49" t="s">
        <v>53</v>
      </c>
      <c r="B58" s="50"/>
      <c r="C58" s="50"/>
      <c r="D58" s="50"/>
      <c r="E58" s="51"/>
    </row>
    <row r="59" spans="1:6" x14ac:dyDescent="0.25">
      <c r="A59" s="49" t="s">
        <v>54</v>
      </c>
      <c r="B59" s="50"/>
      <c r="C59" s="50"/>
      <c r="D59" s="50"/>
      <c r="E59" s="51"/>
    </row>
    <row r="60" spans="1:6" x14ac:dyDescent="0.25">
      <c r="A60" s="49" t="s">
        <v>55</v>
      </c>
      <c r="B60" s="50"/>
      <c r="C60" s="50"/>
      <c r="D60" s="50"/>
      <c r="E60" s="51"/>
    </row>
    <row r="61" spans="1:6" x14ac:dyDescent="0.25">
      <c r="A61" s="49" t="s">
        <v>56</v>
      </c>
      <c r="B61" s="50"/>
      <c r="C61" s="50"/>
      <c r="D61" s="50"/>
      <c r="E61" s="51"/>
    </row>
  </sheetData>
  <mergeCells count="14">
    <mergeCell ref="A1:A3"/>
    <mergeCell ref="B3:C3"/>
    <mergeCell ref="D3:E3"/>
    <mergeCell ref="A58:E58"/>
    <mergeCell ref="A61:E61"/>
    <mergeCell ref="A29:E29"/>
    <mergeCell ref="A4:E4"/>
    <mergeCell ref="A16:E16"/>
    <mergeCell ref="A40:E40"/>
    <mergeCell ref="A55:E55"/>
    <mergeCell ref="A56:E56"/>
    <mergeCell ref="A57:E57"/>
    <mergeCell ref="A59:E59"/>
    <mergeCell ref="A60:E60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859841-780f-40b3-a5c2-00116261bdc3" xsi:nil="true"/>
    <lcf76f155ced4ddcb4097134ff3c332f xmlns="9af5c354-131e-4d54-bccc-6e4d8585cf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59380DEE391C4F979414B8602E577F" ma:contentTypeVersion="16" ma:contentTypeDescription="Utwórz nowy dokument." ma:contentTypeScope="" ma:versionID="cc6336879dfa10047612438859e4f3f0">
  <xsd:schema xmlns:xsd="http://www.w3.org/2001/XMLSchema" xmlns:xs="http://www.w3.org/2001/XMLSchema" xmlns:p="http://schemas.microsoft.com/office/2006/metadata/properties" xmlns:ns2="9af5c354-131e-4d54-bccc-6e4d8585cf5d" xmlns:ns3="90859841-780f-40b3-a5c2-00116261bdc3" targetNamespace="http://schemas.microsoft.com/office/2006/metadata/properties" ma:root="true" ma:fieldsID="282d876aa7c5a6c5e506eb6b5179f4c8" ns2:_="" ns3:_="">
    <xsd:import namespace="9af5c354-131e-4d54-bccc-6e4d8585cf5d"/>
    <xsd:import namespace="90859841-780f-40b3-a5c2-00116261bd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5c354-131e-4d54-bccc-6e4d8585c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3a582793-e6b1-4d5f-b554-7daea36cb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59841-780f-40b3-a5c2-00116261bd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ff1c7c-ec18-4507-b008-9c7db0d0ea22}" ma:internalName="TaxCatchAll" ma:showField="CatchAllData" ma:web="90859841-780f-40b3-a5c2-00116261b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10B84-D838-46DF-AE59-DD97C9798D44}">
  <ds:schemaRefs>
    <ds:schemaRef ds:uri="http://schemas.microsoft.com/office/2006/metadata/properties"/>
    <ds:schemaRef ds:uri="http://schemas.microsoft.com/office/infopath/2007/PartnerControls"/>
    <ds:schemaRef ds:uri="90859841-780f-40b3-a5c2-00116261bdc3"/>
    <ds:schemaRef ds:uri="9af5c354-131e-4d54-bccc-6e4d8585cf5d"/>
  </ds:schemaRefs>
</ds:datastoreItem>
</file>

<file path=customXml/itemProps2.xml><?xml version="1.0" encoding="utf-8"?>
<ds:datastoreItem xmlns:ds="http://schemas.openxmlformats.org/officeDocument/2006/customXml" ds:itemID="{D570E380-747D-4453-9DA8-98395D3AF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50723-6502-4BBB-8E6B-32805E9E7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5c354-131e-4d54-bccc-6e4d8585cf5d"/>
    <ds:schemaRef ds:uri="90859841-780f-40b3-a5c2-00116261b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20</vt:i4>
      </vt:variant>
    </vt:vector>
  </HeadingPairs>
  <TitlesOfParts>
    <vt:vector size="23" baseType="lpstr">
      <vt:lpstr>dane konso</vt:lpstr>
      <vt:lpstr>konso+łaczne (2)</vt:lpstr>
      <vt:lpstr>konso+łaczne</vt:lpstr>
      <vt:lpstr>'dane konso'!_Hlk105059540</vt:lpstr>
      <vt:lpstr>'konso+łaczne'!_Hlk105059540</vt:lpstr>
      <vt:lpstr>'konso+łaczne (2)'!_Hlk105059540</vt:lpstr>
      <vt:lpstr>'dane konso'!_Hlk132101974</vt:lpstr>
      <vt:lpstr>'konso+łaczne'!_Hlk132101974</vt:lpstr>
      <vt:lpstr>'konso+łaczne (2)'!_Hlk132101974</vt:lpstr>
      <vt:lpstr>'dane konso'!_Hlk50118704</vt:lpstr>
      <vt:lpstr>'konso+łaczne'!_Hlk50118704</vt:lpstr>
      <vt:lpstr>'konso+łaczne (2)'!_Hlk50118704</vt:lpstr>
      <vt:lpstr>'dane konso'!_Hlk66733616</vt:lpstr>
      <vt:lpstr>'konso+łaczne'!_Hlk66733616</vt:lpstr>
      <vt:lpstr>'konso+łaczne (2)'!_Hlk66733616</vt:lpstr>
      <vt:lpstr>'konso+łaczne'!_Hlk66734111</vt:lpstr>
      <vt:lpstr>'dane konso'!_Hlk89102404</vt:lpstr>
      <vt:lpstr>'konso+łaczne'!_Hlk89102404</vt:lpstr>
      <vt:lpstr>'konso+łaczne (2)'!_Hlk89102404</vt:lpstr>
      <vt:lpstr>'konso+łaczne'!OLE_LINK14</vt:lpstr>
      <vt:lpstr>'dane konso'!OLE_LINK342</vt:lpstr>
      <vt:lpstr>'konso+łaczne'!OLE_LINK342</vt:lpstr>
      <vt:lpstr>'konso+łaczne (2)'!OLE_LINK342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Deręg</dc:creator>
  <cp:keywords/>
  <dc:description/>
  <cp:lastModifiedBy>Dorota Deręg</cp:lastModifiedBy>
  <cp:revision/>
  <dcterms:created xsi:type="dcterms:W3CDTF">2023-04-19T14:27:58Z</dcterms:created>
  <dcterms:modified xsi:type="dcterms:W3CDTF">2024-09-19T14:06:55Z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0x0101001459380DEE391C4F979414B8602E577F</vt:lpwstr>
  </property>
  <property fmtid="{D5CDD505-2E9C-101B-9397-08002B2CF9AE}" pid="3" name="MediaServiceImageTags">
    <vt:lpwstr/>
  </property>
</Properties>
</file>